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REGISTRO-DE-DEUDA\IN\Proyecciones Servicio Deuda\ProyeccionesPáginaWeb\2026\Subir\"/>
    </mc:Choice>
  </mc:AlternateContent>
  <xr:revisionPtr revIDLastSave="0" documentId="13_ncr:1_{AAF3AFDA-6822-4D61-AB30-A51707C7C4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uda Interna 2026-2041" sheetId="1" r:id="rId1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Fill" hidden="1">#REF!</definedName>
    <definedName name="_Fill1" hidden="1">#REF!</definedName>
    <definedName name="_xlnm._FilterDatabase" localSheetId="0" hidden="1">'Deuda Interna 2026-2041'!$B$14:$B$31</definedName>
    <definedName name="_xlnm._FilterDatabase" hidden="1">#REF!</definedName>
    <definedName name="_Key1" hidden="1">#REF!</definedName>
    <definedName name="_Order1" hidden="1">255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AAD" hidden="1">#REF!</definedName>
    <definedName name="ergferger" hidden="1">{"Main Economic Indicators",#N/A,FALSE,"C"}</definedName>
    <definedName name="G" hidden="1">{"Main Economic Indicators",#N/A,FALSE,"C"}</definedName>
    <definedName name="k" hidden="1">{"Main Economic Indicators",#N/A,FALSE,"C"}</definedName>
    <definedName name="PII" hidden="1">{"Main Economic Indicators",#N/A,FALSE,"C"}</definedName>
    <definedName name="rtre" hidden="1">{"Main Economic Indicators",#N/A,FALSE,"C"}</definedName>
    <definedName name="wrn.Main._.Economic._.Indicators." hidden="1">{"Main Economic Indicators",#N/A,FALSE,"C"}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9" i="1" l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C14" i="1"/>
  <c r="D10" i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C15" i="1" l="1"/>
  <c r="C19" i="1"/>
  <c r="R16" i="1" l="1"/>
  <c r="R12" i="1" s="1"/>
  <c r="R24" i="1"/>
  <c r="R19" i="1"/>
  <c r="Q16" i="1" l="1"/>
  <c r="Q12" i="1" s="1"/>
  <c r="Q24" i="1"/>
  <c r="Q19" i="1"/>
  <c r="N19" i="1"/>
  <c r="O19" i="1"/>
  <c r="P19" i="1"/>
  <c r="N24" i="1"/>
  <c r="O24" i="1"/>
  <c r="P24" i="1"/>
  <c r="N16" i="1"/>
  <c r="N12" i="1" s="1"/>
  <c r="O16" i="1"/>
  <c r="O12" i="1" s="1"/>
  <c r="P16" i="1"/>
  <c r="P12" i="1" s="1"/>
  <c r="C16" i="1"/>
  <c r="D16" i="1"/>
  <c r="D12" i="1" s="1"/>
  <c r="E16" i="1"/>
  <c r="E12" i="1" s="1"/>
  <c r="F16" i="1"/>
  <c r="F12" i="1" s="1"/>
  <c r="G16" i="1"/>
  <c r="G12" i="1" s="1"/>
  <c r="H16" i="1"/>
  <c r="H12" i="1" s="1"/>
  <c r="I16" i="1"/>
  <c r="I12" i="1" s="1"/>
  <c r="J16" i="1"/>
  <c r="J12" i="1" s="1"/>
  <c r="K16" i="1"/>
  <c r="K12" i="1" s="1"/>
  <c r="L16" i="1"/>
  <c r="L12" i="1" s="1"/>
  <c r="M16" i="1"/>
  <c r="M12" i="1" s="1"/>
  <c r="C17" i="1"/>
  <c r="M24" i="1"/>
  <c r="L24" i="1"/>
  <c r="K24" i="1"/>
  <c r="J24" i="1"/>
  <c r="I24" i="1"/>
  <c r="H24" i="1"/>
  <c r="G24" i="1"/>
  <c r="F24" i="1"/>
  <c r="E24" i="1"/>
  <c r="D24" i="1"/>
  <c r="C24" i="1"/>
  <c r="D19" i="1"/>
  <c r="E19" i="1"/>
  <c r="F19" i="1"/>
  <c r="G19" i="1"/>
  <c r="H19" i="1"/>
  <c r="I19" i="1"/>
  <c r="J19" i="1"/>
  <c r="K19" i="1"/>
  <c r="L19" i="1"/>
  <c r="M19" i="1"/>
  <c r="C12" i="1" l="1"/>
</calcChain>
</file>

<file path=xl/sharedStrings.xml><?xml version="1.0" encoding="utf-8"?>
<sst xmlns="http://schemas.openxmlformats.org/spreadsheetml/2006/main" count="24" uniqueCount="20">
  <si>
    <t>Interés</t>
  </si>
  <si>
    <t>Comisiones y otros gastos</t>
  </si>
  <si>
    <t>Notas:</t>
  </si>
  <si>
    <t>Comisiones</t>
  </si>
  <si>
    <t>PROYECCIÓN DEL SERVICIO DEUDA INTERNA DEL GOBIERNO CENTRAL</t>
  </si>
  <si>
    <t>Cifras en millones de Pesos (RD$)</t>
  </si>
  <si>
    <t>Total Servicio Gobierno Central</t>
  </si>
  <si>
    <t>Amortización</t>
  </si>
  <si>
    <t xml:space="preserve">Interés </t>
  </si>
  <si>
    <t>Interés y Transferencias Recapitalización BCRD</t>
  </si>
  <si>
    <t>Deuda Interna (contratada)</t>
  </si>
  <si>
    <r>
      <t>Deuda Interna (nuevas contrataciones)</t>
    </r>
    <r>
      <rPr>
        <b/>
        <vertAlign val="superscript"/>
        <sz val="11"/>
        <rFont val="Calibri"/>
        <family val="2"/>
        <scheme val="minor"/>
      </rPr>
      <t xml:space="preserve"> 1/</t>
    </r>
  </si>
  <si>
    <r>
      <t>Plan de Recapitalización del Banco Central</t>
    </r>
    <r>
      <rPr>
        <b/>
        <vertAlign val="superscript"/>
        <sz val="11"/>
        <rFont val="Calibri"/>
        <family val="2"/>
        <scheme val="minor"/>
      </rPr>
      <t xml:space="preserve"> 2/</t>
    </r>
  </si>
  <si>
    <t>4) Programación corresponde al año de vencimiento.</t>
  </si>
  <si>
    <t>1) Proyecciones basadas en estimaciones de nuevos desembolsos y nueva contratación de deuda programada para el período 2026-2029, de acuerdo al Plan de Financiamiento Plurianual.</t>
  </si>
  <si>
    <t>2) Estimación basada 0.6% del PIB, acorde al  Panorama Macroeconómico 2025-2029 elaborado y consensuado por el MEPyD, MH y el BCRD, actualizado en 26 de Agosto 2025.</t>
  </si>
  <si>
    <t>3) Las proyecciones de tipos de cambio de la moneda local respecto al dólar estadounidense fueron elaboradas y consensuadas por el MEPyD, MH y el BCRD en el marco del Panorama Macroeconómico 2025-2029 revisado en 26 de Agosto 2025.</t>
  </si>
  <si>
    <t>Intereses</t>
  </si>
  <si>
    <t>Transferencias</t>
  </si>
  <si>
    <t>2026 -2041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</si>
</sst>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#,##0.0"/>
    <numFmt numFmtId="171" formatCode="[&gt;=0.05]#,##0.0;[&lt;=-0.05]\-#,##0.0;?0.0"/>
    <numFmt numFmtId="172" formatCode="[Black]#,##0.0;[Black]\-#,##0.0;;"/>
    <numFmt numFmtId="173" formatCode="[Black][&gt;0.05]#,##0.0;[Black][&lt;-0.05]\-#,##0.0;;"/>
    <numFmt numFmtId="174" formatCode="[Black][&gt;0.5]#,##0;[Black][&lt;-0.5]\-#,##0;;"/>
    <numFmt numFmtId="175" formatCode="_(* #,##0_);_(* \(#,##0\);_(* &quot;-&quot;??_);_(@_)"/>
  </numFmts>
  <fonts count="27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mbri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4F81BD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41">
    <xf numFmtId="0" fontId="0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" fillId="0" borderId="1">
      <protection hidden="1"/>
    </xf>
    <xf numFmtId="0" fontId="5" fillId="2" borderId="1" applyNumberFormat="0" applyFont="0" applyBorder="0" applyAlignment="0" applyProtection="0">
      <protection hidden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70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7" fillId="0" borderId="1">
      <alignment horizontal="left"/>
      <protection locked="0"/>
    </xf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4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" fillId="0" borderId="0"/>
    <xf numFmtId="39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171" fontId="8" fillId="0" borderId="0" applyFill="0" applyBorder="0" applyAlignment="0" applyProtection="0">
      <alignment horizontal="right"/>
    </xf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1" fillId="0" borderId="1" applyNumberFormat="0" applyFill="0" applyBorder="0" applyAlignment="0" applyProtection="0">
      <protection hidden="1"/>
    </xf>
    <xf numFmtId="0" fontId="12" fillId="2" borderId="1"/>
    <xf numFmtId="0" fontId="2" fillId="0" borderId="0"/>
  </cellStyleXfs>
  <cellXfs count="36">
    <xf numFmtId="0" fontId="0" fillId="0" borderId="0" xfId="0"/>
    <xf numFmtId="0" fontId="16" fillId="0" borderId="0" xfId="0" applyFont="1"/>
    <xf numFmtId="43" fontId="17" fillId="0" borderId="0" xfId="8" applyFont="1" applyFill="1" applyBorder="1" applyAlignment="1">
      <alignment horizontal="center"/>
    </xf>
    <xf numFmtId="0" fontId="17" fillId="0" borderId="3" xfId="0" applyFont="1" applyBorder="1" applyAlignment="1">
      <alignment horizontal="left"/>
    </xf>
    <xf numFmtId="0" fontId="17" fillId="0" borderId="4" xfId="0" applyFont="1" applyBorder="1"/>
    <xf numFmtId="0" fontId="17" fillId="0" borderId="0" xfId="0" applyFont="1"/>
    <xf numFmtId="0" fontId="17" fillId="0" borderId="0" xfId="0" applyFont="1" applyAlignment="1">
      <alignment horizontal="left" wrapText="1"/>
    </xf>
    <xf numFmtId="0" fontId="18" fillId="0" borderId="0" xfId="0" applyFont="1" applyAlignment="1">
      <alignment horizontal="left" indent="2"/>
    </xf>
    <xf numFmtId="0" fontId="19" fillId="4" borderId="6" xfId="0" applyFont="1" applyFill="1" applyBorder="1"/>
    <xf numFmtId="0" fontId="20" fillId="5" borderId="5" xfId="8" applyNumberFormat="1" applyFont="1" applyFill="1" applyBorder="1" applyAlignment="1">
      <alignment horizontal="center" vertical="center"/>
    </xf>
    <xf numFmtId="0" fontId="21" fillId="5" borderId="8" xfId="640" applyFont="1" applyFill="1" applyBorder="1" applyAlignment="1">
      <alignment horizontal="center" vertical="center"/>
    </xf>
    <xf numFmtId="164" fontId="17" fillId="0" borderId="0" xfId="0" applyNumberFormat="1" applyFont="1"/>
    <xf numFmtId="0" fontId="18" fillId="0" borderId="0" xfId="0" applyFont="1"/>
    <xf numFmtId="0" fontId="16" fillId="0" borderId="2" xfId="0" applyFont="1" applyBorder="1"/>
    <xf numFmtId="43" fontId="16" fillId="0" borderId="2" xfId="8" applyFont="1" applyFill="1" applyBorder="1" applyAlignment="1"/>
    <xf numFmtId="43" fontId="17" fillId="0" borderId="0" xfId="8" applyFont="1" applyFill="1" applyAlignment="1"/>
    <xf numFmtId="43" fontId="16" fillId="0" borderId="0" xfId="8" applyFont="1" applyFill="1" applyAlignment="1"/>
    <xf numFmtId="0" fontId="24" fillId="0" borderId="0" xfId="0" applyFont="1"/>
    <xf numFmtId="43" fontId="25" fillId="0" borderId="0" xfId="8" applyFont="1" applyFill="1" applyAlignment="1"/>
    <xf numFmtId="0" fontId="22" fillId="0" borderId="0" xfId="0" applyFont="1"/>
    <xf numFmtId="175" fontId="17" fillId="0" borderId="3" xfId="8" applyNumberFormat="1" applyFont="1" applyFill="1" applyBorder="1" applyAlignment="1"/>
    <xf numFmtId="175" fontId="16" fillId="0" borderId="0" xfId="8" applyNumberFormat="1" applyFont="1" applyFill="1" applyAlignment="1"/>
    <xf numFmtId="175" fontId="17" fillId="0" borderId="0" xfId="8" applyNumberFormat="1" applyFont="1" applyFill="1" applyBorder="1" applyAlignment="1"/>
    <xf numFmtId="175" fontId="17" fillId="4" borderId="6" xfId="8" applyNumberFormat="1" applyFont="1" applyFill="1" applyBorder="1" applyAlignment="1"/>
    <xf numFmtId="175" fontId="16" fillId="0" borderId="0" xfId="8" applyNumberFormat="1" applyFont="1"/>
    <xf numFmtId="175" fontId="18" fillId="0" borderId="0" xfId="8" applyNumberFormat="1" applyFont="1" applyFill="1" applyAlignment="1"/>
    <xf numFmtId="4" fontId="17" fillId="0" borderId="0" xfId="0" applyNumberFormat="1" applyFont="1"/>
    <xf numFmtId="4" fontId="18" fillId="0" borderId="0" xfId="0" applyNumberFormat="1" applyFont="1"/>
    <xf numFmtId="4" fontId="16" fillId="0" borderId="0" xfId="0" applyNumberFormat="1" applyFont="1"/>
    <xf numFmtId="175" fontId="17" fillId="4" borderId="5" xfId="8" applyNumberFormat="1" applyFont="1" applyFill="1" applyBorder="1" applyAlignment="1"/>
    <xf numFmtId="175" fontId="18" fillId="0" borderId="0" xfId="0" applyNumberFormat="1" applyFont="1"/>
    <xf numFmtId="175" fontId="26" fillId="0" borderId="0" xfId="8" applyNumberFormat="1" applyFont="1" applyFill="1" applyAlignment="1"/>
    <xf numFmtId="0" fontId="22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  <xf numFmtId="0" fontId="19" fillId="0" borderId="6" xfId="0" applyFont="1" applyBorder="1" applyAlignment="1">
      <alignment horizontal="center"/>
    </xf>
    <xf numFmtId="4" fontId="16" fillId="0" borderId="0" xfId="8" applyNumberFormat="1" applyFont="1" applyFill="1" applyAlignment="1"/>
  </cellXfs>
  <cellStyles count="641">
    <cellStyle name="1 indent" xfId="1" xr:uid="{00000000-0005-0000-0000-000000000000}"/>
    <cellStyle name="2 indents" xfId="2" xr:uid="{00000000-0005-0000-0000-000001000000}"/>
    <cellStyle name="3 indents" xfId="3" xr:uid="{00000000-0005-0000-0000-000002000000}"/>
    <cellStyle name="4 indents" xfId="4" xr:uid="{00000000-0005-0000-0000-000003000000}"/>
    <cellStyle name="5 indents" xfId="5" xr:uid="{00000000-0005-0000-0000-000004000000}"/>
    <cellStyle name="Array" xfId="6" xr:uid="{00000000-0005-0000-0000-000005000000}"/>
    <cellStyle name="Array Enter" xfId="7" xr:uid="{00000000-0005-0000-0000-000006000000}"/>
    <cellStyle name="Comma" xfId="8" builtinId="3"/>
    <cellStyle name="Comma 11" xfId="9" xr:uid="{00000000-0005-0000-0000-000008000000}"/>
    <cellStyle name="Comma 2" xfId="10" xr:uid="{00000000-0005-0000-0000-000009000000}"/>
    <cellStyle name="Comma 2 10" xfId="11" xr:uid="{00000000-0005-0000-0000-00000A000000}"/>
    <cellStyle name="Comma 2 10 2" xfId="12" xr:uid="{00000000-0005-0000-0000-00000B000000}"/>
    <cellStyle name="Comma 2 11" xfId="13" xr:uid="{00000000-0005-0000-0000-00000C000000}"/>
    <cellStyle name="Comma 2 11 2" xfId="14" xr:uid="{00000000-0005-0000-0000-00000D000000}"/>
    <cellStyle name="Comma 2 12" xfId="15" xr:uid="{00000000-0005-0000-0000-00000E000000}"/>
    <cellStyle name="Comma 2 12 2" xfId="16" xr:uid="{00000000-0005-0000-0000-00000F000000}"/>
    <cellStyle name="Comma 2 13" xfId="17" xr:uid="{00000000-0005-0000-0000-000010000000}"/>
    <cellStyle name="Comma 2 13 2" xfId="18" xr:uid="{00000000-0005-0000-0000-000011000000}"/>
    <cellStyle name="Comma 2 14" xfId="19" xr:uid="{00000000-0005-0000-0000-000012000000}"/>
    <cellStyle name="Comma 2 14 2" xfId="20" xr:uid="{00000000-0005-0000-0000-000013000000}"/>
    <cellStyle name="Comma 2 15" xfId="21" xr:uid="{00000000-0005-0000-0000-000014000000}"/>
    <cellStyle name="Comma 2 15 2" xfId="22" xr:uid="{00000000-0005-0000-0000-000015000000}"/>
    <cellStyle name="Comma 2 16" xfId="23" xr:uid="{00000000-0005-0000-0000-000016000000}"/>
    <cellStyle name="Comma 2 16 2" xfId="24" xr:uid="{00000000-0005-0000-0000-000017000000}"/>
    <cellStyle name="Comma 2 17" xfId="25" xr:uid="{00000000-0005-0000-0000-000018000000}"/>
    <cellStyle name="Comma 2 18" xfId="26" xr:uid="{00000000-0005-0000-0000-000019000000}"/>
    <cellStyle name="Comma 2 19" xfId="27" xr:uid="{00000000-0005-0000-0000-00001A000000}"/>
    <cellStyle name="Comma 2 2" xfId="28" xr:uid="{00000000-0005-0000-0000-00001B000000}"/>
    <cellStyle name="Comma 2 2 10" xfId="29" xr:uid="{00000000-0005-0000-0000-00001C000000}"/>
    <cellStyle name="Comma 2 2 11" xfId="30" xr:uid="{00000000-0005-0000-0000-00001D000000}"/>
    <cellStyle name="Comma 2 2 12" xfId="31" xr:uid="{00000000-0005-0000-0000-00001E000000}"/>
    <cellStyle name="Comma 2 2 13" xfId="32" xr:uid="{00000000-0005-0000-0000-00001F000000}"/>
    <cellStyle name="Comma 2 2 14" xfId="33" xr:uid="{00000000-0005-0000-0000-000020000000}"/>
    <cellStyle name="Comma 2 2 15" xfId="34" xr:uid="{00000000-0005-0000-0000-000021000000}"/>
    <cellStyle name="Comma 2 2 16" xfId="35" xr:uid="{00000000-0005-0000-0000-000022000000}"/>
    <cellStyle name="Comma 2 2 17" xfId="36" xr:uid="{00000000-0005-0000-0000-000023000000}"/>
    <cellStyle name="Comma 2 2 18" xfId="37" xr:uid="{00000000-0005-0000-0000-000024000000}"/>
    <cellStyle name="Comma 2 2 19" xfId="38" xr:uid="{00000000-0005-0000-0000-000025000000}"/>
    <cellStyle name="Comma 2 2 2" xfId="39" xr:uid="{00000000-0005-0000-0000-000026000000}"/>
    <cellStyle name="Comma 2 2 2 2" xfId="40" xr:uid="{00000000-0005-0000-0000-000027000000}"/>
    <cellStyle name="Comma 2 2 20" xfId="41" xr:uid="{00000000-0005-0000-0000-000028000000}"/>
    <cellStyle name="Comma 2 2 21" xfId="42" xr:uid="{00000000-0005-0000-0000-000029000000}"/>
    <cellStyle name="Comma 2 2 22" xfId="43" xr:uid="{00000000-0005-0000-0000-00002A000000}"/>
    <cellStyle name="Comma 2 2 23" xfId="44" xr:uid="{00000000-0005-0000-0000-00002B000000}"/>
    <cellStyle name="Comma 2 2 24" xfId="45" xr:uid="{00000000-0005-0000-0000-00002C000000}"/>
    <cellStyle name="Comma 2 2 25" xfId="46" xr:uid="{00000000-0005-0000-0000-00002D000000}"/>
    <cellStyle name="Comma 2 2 26" xfId="47" xr:uid="{00000000-0005-0000-0000-00002E000000}"/>
    <cellStyle name="Comma 2 2 27" xfId="48" xr:uid="{00000000-0005-0000-0000-00002F000000}"/>
    <cellStyle name="Comma 2 2 28" xfId="49" xr:uid="{00000000-0005-0000-0000-000030000000}"/>
    <cellStyle name="Comma 2 2 29" xfId="50" xr:uid="{00000000-0005-0000-0000-000031000000}"/>
    <cellStyle name="Comma 2 2 3" xfId="51" xr:uid="{00000000-0005-0000-0000-000032000000}"/>
    <cellStyle name="Comma 2 2 3 2" xfId="52" xr:uid="{00000000-0005-0000-0000-000033000000}"/>
    <cellStyle name="Comma 2 2 30" xfId="53" xr:uid="{00000000-0005-0000-0000-000034000000}"/>
    <cellStyle name="Comma 2 2 31" xfId="54" xr:uid="{00000000-0005-0000-0000-000035000000}"/>
    <cellStyle name="Comma 2 2 32" xfId="55" xr:uid="{00000000-0005-0000-0000-000036000000}"/>
    <cellStyle name="Comma 2 2 33" xfId="56" xr:uid="{00000000-0005-0000-0000-000037000000}"/>
    <cellStyle name="Comma 2 2 4" xfId="57" xr:uid="{00000000-0005-0000-0000-000038000000}"/>
    <cellStyle name="Comma 2 2 4 2" xfId="58" xr:uid="{00000000-0005-0000-0000-000039000000}"/>
    <cellStyle name="Comma 2 2 5" xfId="59" xr:uid="{00000000-0005-0000-0000-00003A000000}"/>
    <cellStyle name="Comma 2 2 6" xfId="60" xr:uid="{00000000-0005-0000-0000-00003B000000}"/>
    <cellStyle name="Comma 2 2 7" xfId="61" xr:uid="{00000000-0005-0000-0000-00003C000000}"/>
    <cellStyle name="Comma 2 2 8" xfId="62" xr:uid="{00000000-0005-0000-0000-00003D000000}"/>
    <cellStyle name="Comma 2 2 9" xfId="63" xr:uid="{00000000-0005-0000-0000-00003E000000}"/>
    <cellStyle name="Comma 2 20" xfId="64" xr:uid="{00000000-0005-0000-0000-00003F000000}"/>
    <cellStyle name="Comma 2 21" xfId="65" xr:uid="{00000000-0005-0000-0000-000040000000}"/>
    <cellStyle name="Comma 2 22" xfId="66" xr:uid="{00000000-0005-0000-0000-000041000000}"/>
    <cellStyle name="Comma 2 23" xfId="67" xr:uid="{00000000-0005-0000-0000-000042000000}"/>
    <cellStyle name="Comma 2 24" xfId="68" xr:uid="{00000000-0005-0000-0000-000043000000}"/>
    <cellStyle name="Comma 2 25" xfId="69" xr:uid="{00000000-0005-0000-0000-000044000000}"/>
    <cellStyle name="Comma 2 26" xfId="70" xr:uid="{00000000-0005-0000-0000-000045000000}"/>
    <cellStyle name="Comma 2 27" xfId="71" xr:uid="{00000000-0005-0000-0000-000046000000}"/>
    <cellStyle name="Comma 2 28" xfId="72" xr:uid="{00000000-0005-0000-0000-000047000000}"/>
    <cellStyle name="Comma 2 29" xfId="73" xr:uid="{00000000-0005-0000-0000-000048000000}"/>
    <cellStyle name="Comma 2 3" xfId="74" xr:uid="{00000000-0005-0000-0000-000049000000}"/>
    <cellStyle name="Comma 2 3 2" xfId="75" xr:uid="{00000000-0005-0000-0000-00004A000000}"/>
    <cellStyle name="Comma 2 30" xfId="76" xr:uid="{00000000-0005-0000-0000-00004B000000}"/>
    <cellStyle name="Comma 2 31" xfId="77" xr:uid="{00000000-0005-0000-0000-00004C000000}"/>
    <cellStyle name="Comma 2 32" xfId="78" xr:uid="{00000000-0005-0000-0000-00004D000000}"/>
    <cellStyle name="Comma 2 33" xfId="79" xr:uid="{00000000-0005-0000-0000-00004E000000}"/>
    <cellStyle name="Comma 2 34" xfId="80" xr:uid="{00000000-0005-0000-0000-00004F000000}"/>
    <cellStyle name="Comma 2 35" xfId="81" xr:uid="{00000000-0005-0000-0000-000050000000}"/>
    <cellStyle name="Comma 2 35 2" xfId="82" xr:uid="{00000000-0005-0000-0000-000051000000}"/>
    <cellStyle name="Comma 2 36" xfId="83" xr:uid="{00000000-0005-0000-0000-000052000000}"/>
    <cellStyle name="Comma 2 4" xfId="84" xr:uid="{00000000-0005-0000-0000-000053000000}"/>
    <cellStyle name="Comma 2 4 2" xfId="85" xr:uid="{00000000-0005-0000-0000-000054000000}"/>
    <cellStyle name="Comma 2 5" xfId="86" xr:uid="{00000000-0005-0000-0000-000055000000}"/>
    <cellStyle name="Comma 2 5 2" xfId="87" xr:uid="{00000000-0005-0000-0000-000056000000}"/>
    <cellStyle name="Comma 2 6" xfId="88" xr:uid="{00000000-0005-0000-0000-000057000000}"/>
    <cellStyle name="Comma 2 6 2" xfId="89" xr:uid="{00000000-0005-0000-0000-000058000000}"/>
    <cellStyle name="Comma 2 7" xfId="90" xr:uid="{00000000-0005-0000-0000-000059000000}"/>
    <cellStyle name="Comma 2 7 2" xfId="91" xr:uid="{00000000-0005-0000-0000-00005A000000}"/>
    <cellStyle name="Comma 2 8" xfId="92" xr:uid="{00000000-0005-0000-0000-00005B000000}"/>
    <cellStyle name="Comma 2 8 2" xfId="93" xr:uid="{00000000-0005-0000-0000-00005C000000}"/>
    <cellStyle name="Comma 2 9" xfId="94" xr:uid="{00000000-0005-0000-0000-00005D000000}"/>
    <cellStyle name="Comma 2 9 2" xfId="95" xr:uid="{00000000-0005-0000-0000-00005E000000}"/>
    <cellStyle name="Comma 3" xfId="96" xr:uid="{00000000-0005-0000-0000-00005F000000}"/>
    <cellStyle name="Comma 3 2" xfId="97" xr:uid="{00000000-0005-0000-0000-000060000000}"/>
    <cellStyle name="Comma 3 3" xfId="98" xr:uid="{00000000-0005-0000-0000-000061000000}"/>
    <cellStyle name="Comma 4" xfId="99" xr:uid="{00000000-0005-0000-0000-000062000000}"/>
    <cellStyle name="Comma 4 2" xfId="100" xr:uid="{00000000-0005-0000-0000-000063000000}"/>
    <cellStyle name="Comma 4 3" xfId="101" xr:uid="{00000000-0005-0000-0000-000064000000}"/>
    <cellStyle name="Comma 4 4" xfId="102" xr:uid="{00000000-0005-0000-0000-000065000000}"/>
    <cellStyle name="Comma 4 5" xfId="103" xr:uid="{00000000-0005-0000-0000-000066000000}"/>
    <cellStyle name="Comma 5" xfId="104" xr:uid="{00000000-0005-0000-0000-000067000000}"/>
    <cellStyle name="Comma 6" xfId="105" xr:uid="{00000000-0005-0000-0000-000068000000}"/>
    <cellStyle name="Comma 7" xfId="106" xr:uid="{00000000-0005-0000-0000-000069000000}"/>
    <cellStyle name="Hyperlink 2" xfId="107" xr:uid="{00000000-0005-0000-0000-00006A000000}"/>
    <cellStyle name="imf-one decimal" xfId="108" xr:uid="{00000000-0005-0000-0000-00006B000000}"/>
    <cellStyle name="imf-zero decimal" xfId="109" xr:uid="{00000000-0005-0000-0000-00006C000000}"/>
    <cellStyle name="MacroCode" xfId="110" xr:uid="{00000000-0005-0000-0000-00006D000000}"/>
    <cellStyle name="Millares 2" xfId="111" xr:uid="{00000000-0005-0000-0000-00006E000000}"/>
    <cellStyle name="Millares 2 2" xfId="112" xr:uid="{00000000-0005-0000-0000-00006F000000}"/>
    <cellStyle name="Millares 2 3" xfId="113" xr:uid="{00000000-0005-0000-0000-000070000000}"/>
    <cellStyle name="Millares 2 4" xfId="114" xr:uid="{00000000-0005-0000-0000-000071000000}"/>
    <cellStyle name="Millares 2 5" xfId="115" xr:uid="{00000000-0005-0000-0000-000072000000}"/>
    <cellStyle name="Millares 2 6" xfId="116" xr:uid="{00000000-0005-0000-0000-000073000000}"/>
    <cellStyle name="Millares 3" xfId="117" xr:uid="{00000000-0005-0000-0000-000074000000}"/>
    <cellStyle name="Millares 3 2" xfId="118" xr:uid="{00000000-0005-0000-0000-000075000000}"/>
    <cellStyle name="Millares 3 3" xfId="119" xr:uid="{00000000-0005-0000-0000-000076000000}"/>
    <cellStyle name="Millares 3 4" xfId="120" xr:uid="{00000000-0005-0000-0000-000077000000}"/>
    <cellStyle name="Millares 3 5" xfId="121" xr:uid="{00000000-0005-0000-0000-000078000000}"/>
    <cellStyle name="Millares 3 6" xfId="122" xr:uid="{00000000-0005-0000-0000-000079000000}"/>
    <cellStyle name="Millares 3 7" xfId="123" xr:uid="{00000000-0005-0000-0000-00007A000000}"/>
    <cellStyle name="Millares 4" xfId="124" xr:uid="{00000000-0005-0000-0000-00007B000000}"/>
    <cellStyle name="Millares 4 2" xfId="125" xr:uid="{00000000-0005-0000-0000-00007C000000}"/>
    <cellStyle name="Millares 5" xfId="126" xr:uid="{00000000-0005-0000-0000-00007D000000}"/>
    <cellStyle name="Millares 6" xfId="127" xr:uid="{00000000-0005-0000-0000-00007E000000}"/>
    <cellStyle name="Milliers [0]_Encours - Apr rééch" xfId="128" xr:uid="{00000000-0005-0000-0000-00007F000000}"/>
    <cellStyle name="Milliers_Encours - Apr rééch" xfId="129" xr:uid="{00000000-0005-0000-0000-000080000000}"/>
    <cellStyle name="Monétaire [0]_Encours - Apr rééch" xfId="130" xr:uid="{00000000-0005-0000-0000-000081000000}"/>
    <cellStyle name="Monétaire_Encours - Apr rééch" xfId="131" xr:uid="{00000000-0005-0000-0000-000082000000}"/>
    <cellStyle name="Normal" xfId="0" builtinId="0"/>
    <cellStyle name="Normal - Style1" xfId="132" xr:uid="{00000000-0005-0000-0000-000084000000}"/>
    <cellStyle name="Normal 10" xfId="133" xr:uid="{00000000-0005-0000-0000-000085000000}"/>
    <cellStyle name="Normal 10 2" xfId="134" xr:uid="{00000000-0005-0000-0000-000086000000}"/>
    <cellStyle name="Normal 11" xfId="135" xr:uid="{00000000-0005-0000-0000-000087000000}"/>
    <cellStyle name="Normal 12" xfId="136" xr:uid="{00000000-0005-0000-0000-000088000000}"/>
    <cellStyle name="Normal 2" xfId="137" xr:uid="{00000000-0005-0000-0000-000089000000}"/>
    <cellStyle name="Normal 2 10" xfId="138" xr:uid="{00000000-0005-0000-0000-00008A000000}"/>
    <cellStyle name="Normal 2 10 2" xfId="139" xr:uid="{00000000-0005-0000-0000-00008B000000}"/>
    <cellStyle name="Normal 2 11" xfId="140" xr:uid="{00000000-0005-0000-0000-00008C000000}"/>
    <cellStyle name="Normal 2 12" xfId="141" xr:uid="{00000000-0005-0000-0000-00008D000000}"/>
    <cellStyle name="Normal 2 13" xfId="142" xr:uid="{00000000-0005-0000-0000-00008E000000}"/>
    <cellStyle name="Normal 2 14" xfId="143" xr:uid="{00000000-0005-0000-0000-00008F000000}"/>
    <cellStyle name="Normal 2 15" xfId="144" xr:uid="{00000000-0005-0000-0000-000090000000}"/>
    <cellStyle name="Normal 2 16" xfId="145" xr:uid="{00000000-0005-0000-0000-000091000000}"/>
    <cellStyle name="Normal 2 17" xfId="146" xr:uid="{00000000-0005-0000-0000-000092000000}"/>
    <cellStyle name="Normal 2 18" xfId="147" xr:uid="{00000000-0005-0000-0000-000093000000}"/>
    <cellStyle name="Normal 2 19" xfId="148" xr:uid="{00000000-0005-0000-0000-000094000000}"/>
    <cellStyle name="Normal 2 2" xfId="149" xr:uid="{00000000-0005-0000-0000-000095000000}"/>
    <cellStyle name="Normal 2 2 2" xfId="150" xr:uid="{00000000-0005-0000-0000-000096000000}"/>
    <cellStyle name="Normal 2 2 3" xfId="151" xr:uid="{00000000-0005-0000-0000-000097000000}"/>
    <cellStyle name="Normal 2 2 4" xfId="152" xr:uid="{00000000-0005-0000-0000-000098000000}"/>
    <cellStyle name="Normal 2 2 5" xfId="153" xr:uid="{00000000-0005-0000-0000-000099000000}"/>
    <cellStyle name="Normal 2 2 6" xfId="154" xr:uid="{00000000-0005-0000-0000-00009A000000}"/>
    <cellStyle name="Normal 2 20" xfId="155" xr:uid="{00000000-0005-0000-0000-00009B000000}"/>
    <cellStyle name="Normal 2 21" xfId="156" xr:uid="{00000000-0005-0000-0000-00009C000000}"/>
    <cellStyle name="Normal 2 22" xfId="157" xr:uid="{00000000-0005-0000-0000-00009D000000}"/>
    <cellStyle name="Normal 2 23" xfId="158" xr:uid="{00000000-0005-0000-0000-00009E000000}"/>
    <cellStyle name="Normal 2 24" xfId="159" xr:uid="{00000000-0005-0000-0000-00009F000000}"/>
    <cellStyle name="Normal 2 25" xfId="160" xr:uid="{00000000-0005-0000-0000-0000A0000000}"/>
    <cellStyle name="Normal 2 26" xfId="161" xr:uid="{00000000-0005-0000-0000-0000A1000000}"/>
    <cellStyle name="Normal 2 27" xfId="162" xr:uid="{00000000-0005-0000-0000-0000A2000000}"/>
    <cellStyle name="Normal 2 28" xfId="163" xr:uid="{00000000-0005-0000-0000-0000A3000000}"/>
    <cellStyle name="Normal 2 29" xfId="164" xr:uid="{00000000-0005-0000-0000-0000A4000000}"/>
    <cellStyle name="Normal 2 3" xfId="165" xr:uid="{00000000-0005-0000-0000-0000A5000000}"/>
    <cellStyle name="Normal 2 3 2" xfId="166" xr:uid="{00000000-0005-0000-0000-0000A6000000}"/>
    <cellStyle name="Normal 2 3 3" xfId="167" xr:uid="{00000000-0005-0000-0000-0000A7000000}"/>
    <cellStyle name="Normal 2 3 4" xfId="168" xr:uid="{00000000-0005-0000-0000-0000A8000000}"/>
    <cellStyle name="Normal 2 3 5" xfId="169" xr:uid="{00000000-0005-0000-0000-0000A9000000}"/>
    <cellStyle name="Normal 2 3 6" xfId="170" xr:uid="{00000000-0005-0000-0000-0000AA000000}"/>
    <cellStyle name="Normal 2 30" xfId="171" xr:uid="{00000000-0005-0000-0000-0000AB000000}"/>
    <cellStyle name="Normal 2 31" xfId="172" xr:uid="{00000000-0005-0000-0000-0000AC000000}"/>
    <cellStyle name="Normal 2 32" xfId="173" xr:uid="{00000000-0005-0000-0000-0000AD000000}"/>
    <cellStyle name="Normal 2 33" xfId="174" xr:uid="{00000000-0005-0000-0000-0000AE000000}"/>
    <cellStyle name="Normal 2 34" xfId="175" xr:uid="{00000000-0005-0000-0000-0000AF000000}"/>
    <cellStyle name="Normal 2 35" xfId="176" xr:uid="{00000000-0005-0000-0000-0000B0000000}"/>
    <cellStyle name="Normal 2 36" xfId="177" xr:uid="{00000000-0005-0000-0000-0000B1000000}"/>
    <cellStyle name="Normal 2 37" xfId="178" xr:uid="{00000000-0005-0000-0000-0000B2000000}"/>
    <cellStyle name="Normal 2 38" xfId="179" xr:uid="{00000000-0005-0000-0000-0000B3000000}"/>
    <cellStyle name="Normal 2 39" xfId="180" xr:uid="{00000000-0005-0000-0000-0000B4000000}"/>
    <cellStyle name="Normal 2 4" xfId="181" xr:uid="{00000000-0005-0000-0000-0000B5000000}"/>
    <cellStyle name="Normal 2 4 2" xfId="182" xr:uid="{00000000-0005-0000-0000-0000B6000000}"/>
    <cellStyle name="Normal 2 40" xfId="183" xr:uid="{00000000-0005-0000-0000-0000B7000000}"/>
    <cellStyle name="Normal 2 41" xfId="184" xr:uid="{00000000-0005-0000-0000-0000B8000000}"/>
    <cellStyle name="Normal 2 42" xfId="185" xr:uid="{00000000-0005-0000-0000-0000B9000000}"/>
    <cellStyle name="Normal 2 43" xfId="186" xr:uid="{00000000-0005-0000-0000-0000BA000000}"/>
    <cellStyle name="Normal 2 44" xfId="187" xr:uid="{00000000-0005-0000-0000-0000BB000000}"/>
    <cellStyle name="Normal 2 45" xfId="188" xr:uid="{00000000-0005-0000-0000-0000BC000000}"/>
    <cellStyle name="Normal 2 46" xfId="189" xr:uid="{00000000-0005-0000-0000-0000BD000000}"/>
    <cellStyle name="Normal 2 47" xfId="190" xr:uid="{00000000-0005-0000-0000-0000BE000000}"/>
    <cellStyle name="Normal 2 48" xfId="191" xr:uid="{00000000-0005-0000-0000-0000BF000000}"/>
    <cellStyle name="Normal 2 49" xfId="192" xr:uid="{00000000-0005-0000-0000-0000C0000000}"/>
    <cellStyle name="Normal 2 5" xfId="193" xr:uid="{00000000-0005-0000-0000-0000C1000000}"/>
    <cellStyle name="Normal 2 5 2" xfId="194" xr:uid="{00000000-0005-0000-0000-0000C2000000}"/>
    <cellStyle name="Normal 2 50" xfId="195" xr:uid="{00000000-0005-0000-0000-0000C3000000}"/>
    <cellStyle name="Normal 2 51" xfId="196" xr:uid="{00000000-0005-0000-0000-0000C4000000}"/>
    <cellStyle name="Normal 2 52" xfId="197" xr:uid="{00000000-0005-0000-0000-0000C5000000}"/>
    <cellStyle name="Normal 2 53" xfId="198" xr:uid="{00000000-0005-0000-0000-0000C6000000}"/>
    <cellStyle name="Normal 2 54" xfId="199" xr:uid="{00000000-0005-0000-0000-0000C7000000}"/>
    <cellStyle name="Normal 2 55" xfId="200" xr:uid="{00000000-0005-0000-0000-0000C8000000}"/>
    <cellStyle name="Normal 2 56" xfId="201" xr:uid="{00000000-0005-0000-0000-0000C9000000}"/>
    <cellStyle name="Normal 2 57" xfId="202" xr:uid="{00000000-0005-0000-0000-0000CA000000}"/>
    <cellStyle name="Normal 2 58" xfId="203" xr:uid="{00000000-0005-0000-0000-0000CB000000}"/>
    <cellStyle name="Normal 2 59" xfId="204" xr:uid="{00000000-0005-0000-0000-0000CC000000}"/>
    <cellStyle name="Normal 2 6" xfId="205" xr:uid="{00000000-0005-0000-0000-0000CD000000}"/>
    <cellStyle name="Normal 2 6 2" xfId="206" xr:uid="{00000000-0005-0000-0000-0000CE000000}"/>
    <cellStyle name="Normal 2 60" xfId="207" xr:uid="{00000000-0005-0000-0000-0000CF000000}"/>
    <cellStyle name="Normal 2 61" xfId="208" xr:uid="{00000000-0005-0000-0000-0000D0000000}"/>
    <cellStyle name="Normal 2 62" xfId="209" xr:uid="{00000000-0005-0000-0000-0000D1000000}"/>
    <cellStyle name="Normal 2 63" xfId="210" xr:uid="{00000000-0005-0000-0000-0000D2000000}"/>
    <cellStyle name="Normal 2 64" xfId="211" xr:uid="{00000000-0005-0000-0000-0000D3000000}"/>
    <cellStyle name="Normal 2 65" xfId="212" xr:uid="{00000000-0005-0000-0000-0000D4000000}"/>
    <cellStyle name="Normal 2 66" xfId="213" xr:uid="{00000000-0005-0000-0000-0000D5000000}"/>
    <cellStyle name="Normal 2 67" xfId="214" xr:uid="{00000000-0005-0000-0000-0000D6000000}"/>
    <cellStyle name="Normal 2 68" xfId="215" xr:uid="{00000000-0005-0000-0000-0000D7000000}"/>
    <cellStyle name="Normal 2 69" xfId="216" xr:uid="{00000000-0005-0000-0000-0000D8000000}"/>
    <cellStyle name="Normal 2 7" xfId="217" xr:uid="{00000000-0005-0000-0000-0000D9000000}"/>
    <cellStyle name="Normal 2 7 2" xfId="218" xr:uid="{00000000-0005-0000-0000-0000DA000000}"/>
    <cellStyle name="Normal 2 70" xfId="219" xr:uid="{00000000-0005-0000-0000-0000DB000000}"/>
    <cellStyle name="Normal 2 71" xfId="220" xr:uid="{00000000-0005-0000-0000-0000DC000000}"/>
    <cellStyle name="Normal 2 72" xfId="221" xr:uid="{00000000-0005-0000-0000-0000DD000000}"/>
    <cellStyle name="Normal 2 73" xfId="222" xr:uid="{00000000-0005-0000-0000-0000DE000000}"/>
    <cellStyle name="Normal 2 74" xfId="223" xr:uid="{00000000-0005-0000-0000-0000DF000000}"/>
    <cellStyle name="Normal 2 75" xfId="224" xr:uid="{00000000-0005-0000-0000-0000E0000000}"/>
    <cellStyle name="Normal 2 76" xfId="225" xr:uid="{00000000-0005-0000-0000-0000E1000000}"/>
    <cellStyle name="Normal 2 77" xfId="226" xr:uid="{00000000-0005-0000-0000-0000E2000000}"/>
    <cellStyle name="Normal 2 78" xfId="227" xr:uid="{00000000-0005-0000-0000-0000E3000000}"/>
    <cellStyle name="Normal 2 79" xfId="228" xr:uid="{00000000-0005-0000-0000-0000E4000000}"/>
    <cellStyle name="Normal 2 8" xfId="229" xr:uid="{00000000-0005-0000-0000-0000E5000000}"/>
    <cellStyle name="Normal 2 8 2" xfId="230" xr:uid="{00000000-0005-0000-0000-0000E6000000}"/>
    <cellStyle name="Normal 2 80" xfId="231" xr:uid="{00000000-0005-0000-0000-0000E7000000}"/>
    <cellStyle name="Normal 2 81" xfId="232" xr:uid="{00000000-0005-0000-0000-0000E8000000}"/>
    <cellStyle name="Normal 2 82" xfId="233" xr:uid="{00000000-0005-0000-0000-0000E9000000}"/>
    <cellStyle name="Normal 2 83" xfId="234" xr:uid="{00000000-0005-0000-0000-0000EA000000}"/>
    <cellStyle name="Normal 2 84" xfId="235" xr:uid="{00000000-0005-0000-0000-0000EB000000}"/>
    <cellStyle name="Normal 2 85" xfId="236" xr:uid="{00000000-0005-0000-0000-0000EC000000}"/>
    <cellStyle name="Normal 2 86" xfId="237" xr:uid="{00000000-0005-0000-0000-0000ED000000}"/>
    <cellStyle name="Normal 2 87" xfId="238" xr:uid="{00000000-0005-0000-0000-0000EE000000}"/>
    <cellStyle name="Normal 2 88" xfId="239" xr:uid="{00000000-0005-0000-0000-0000EF000000}"/>
    <cellStyle name="Normal 2 89" xfId="240" xr:uid="{00000000-0005-0000-0000-0000F0000000}"/>
    <cellStyle name="Normal 2 9" xfId="241" xr:uid="{00000000-0005-0000-0000-0000F1000000}"/>
    <cellStyle name="Normal 2 90" xfId="242" xr:uid="{00000000-0005-0000-0000-0000F2000000}"/>
    <cellStyle name="Normal 2 91" xfId="243" xr:uid="{00000000-0005-0000-0000-0000F3000000}"/>
    <cellStyle name="Normal 3" xfId="244" xr:uid="{00000000-0005-0000-0000-0000F4000000}"/>
    <cellStyle name="Normal 3 2" xfId="245" xr:uid="{00000000-0005-0000-0000-0000F5000000}"/>
    <cellStyle name="Normal 4" xfId="246" xr:uid="{00000000-0005-0000-0000-0000F6000000}"/>
    <cellStyle name="Normal 4 2" xfId="247" xr:uid="{00000000-0005-0000-0000-0000F7000000}"/>
    <cellStyle name="Normal 4 3" xfId="248" xr:uid="{00000000-0005-0000-0000-0000F8000000}"/>
    <cellStyle name="Normal 4 4" xfId="249" xr:uid="{00000000-0005-0000-0000-0000F9000000}"/>
    <cellStyle name="Normal 4 5" xfId="250" xr:uid="{00000000-0005-0000-0000-0000FA000000}"/>
    <cellStyle name="Normal 4 6" xfId="251" xr:uid="{00000000-0005-0000-0000-0000FB000000}"/>
    <cellStyle name="Normal 5" xfId="252" xr:uid="{00000000-0005-0000-0000-0000FC000000}"/>
    <cellStyle name="Normal 5 2" xfId="253" xr:uid="{00000000-0005-0000-0000-0000FD000000}"/>
    <cellStyle name="Normal 6" xfId="254" xr:uid="{00000000-0005-0000-0000-0000FE000000}"/>
    <cellStyle name="Normal 6 2" xfId="255" xr:uid="{00000000-0005-0000-0000-0000FF000000}"/>
    <cellStyle name="Normal 7" xfId="256" xr:uid="{00000000-0005-0000-0000-000000010000}"/>
    <cellStyle name="Normal 7 2" xfId="257" xr:uid="{00000000-0005-0000-0000-000001010000}"/>
    <cellStyle name="Normal 8" xfId="258" xr:uid="{00000000-0005-0000-0000-000002010000}"/>
    <cellStyle name="Normal 8 2" xfId="259" xr:uid="{00000000-0005-0000-0000-000003010000}"/>
    <cellStyle name="Normal 9" xfId="260" xr:uid="{00000000-0005-0000-0000-000004010000}"/>
    <cellStyle name="Normal 9 2" xfId="261" xr:uid="{00000000-0005-0000-0000-000005010000}"/>
    <cellStyle name="Normal Table" xfId="262" xr:uid="{00000000-0005-0000-0000-000006010000}"/>
    <cellStyle name="Normal_Exportaciones 2007" xfId="640" xr:uid="{4A45BB54-663D-469F-9E0E-C938661F48EF}"/>
    <cellStyle name="Note 2 10" xfId="263" xr:uid="{00000000-0005-0000-0000-000007010000}"/>
    <cellStyle name="Note 2 11" xfId="264" xr:uid="{00000000-0005-0000-0000-000008010000}"/>
    <cellStyle name="Note 2 12" xfId="265" xr:uid="{00000000-0005-0000-0000-000009010000}"/>
    <cellStyle name="Note 2 13" xfId="266" xr:uid="{00000000-0005-0000-0000-00000A010000}"/>
    <cellStyle name="Note 2 14" xfId="267" xr:uid="{00000000-0005-0000-0000-00000B010000}"/>
    <cellStyle name="Note 2 15" xfId="268" xr:uid="{00000000-0005-0000-0000-00000C010000}"/>
    <cellStyle name="Note 2 16" xfId="269" xr:uid="{00000000-0005-0000-0000-00000D010000}"/>
    <cellStyle name="Note 2 17" xfId="270" xr:uid="{00000000-0005-0000-0000-00000E010000}"/>
    <cellStyle name="Note 2 18" xfId="271" xr:uid="{00000000-0005-0000-0000-00000F010000}"/>
    <cellStyle name="Note 2 19" xfId="272" xr:uid="{00000000-0005-0000-0000-000010010000}"/>
    <cellStyle name="Note 2 2" xfId="273" xr:uid="{00000000-0005-0000-0000-000011010000}"/>
    <cellStyle name="Note 2 20" xfId="274" xr:uid="{00000000-0005-0000-0000-000012010000}"/>
    <cellStyle name="Note 2 21" xfId="275" xr:uid="{00000000-0005-0000-0000-000013010000}"/>
    <cellStyle name="Note 2 22" xfId="276" xr:uid="{00000000-0005-0000-0000-000014010000}"/>
    <cellStyle name="Note 2 23" xfId="277" xr:uid="{00000000-0005-0000-0000-000015010000}"/>
    <cellStyle name="Note 2 24" xfId="278" xr:uid="{00000000-0005-0000-0000-000016010000}"/>
    <cellStyle name="Note 2 25" xfId="279" xr:uid="{00000000-0005-0000-0000-000017010000}"/>
    <cellStyle name="Note 2 26" xfId="280" xr:uid="{00000000-0005-0000-0000-000018010000}"/>
    <cellStyle name="Note 2 27" xfId="281" xr:uid="{00000000-0005-0000-0000-000019010000}"/>
    <cellStyle name="Note 2 28" xfId="282" xr:uid="{00000000-0005-0000-0000-00001A010000}"/>
    <cellStyle name="Note 2 29" xfId="283" xr:uid="{00000000-0005-0000-0000-00001B010000}"/>
    <cellStyle name="Note 2 3" xfId="284" xr:uid="{00000000-0005-0000-0000-00001C010000}"/>
    <cellStyle name="Note 2 30" xfId="285" xr:uid="{00000000-0005-0000-0000-00001D010000}"/>
    <cellStyle name="Note 2 31" xfId="286" xr:uid="{00000000-0005-0000-0000-00001E010000}"/>
    <cellStyle name="Note 2 32" xfId="287" xr:uid="{00000000-0005-0000-0000-00001F010000}"/>
    <cellStyle name="Note 2 33" xfId="288" xr:uid="{00000000-0005-0000-0000-000020010000}"/>
    <cellStyle name="Note 2 34" xfId="289" xr:uid="{00000000-0005-0000-0000-000021010000}"/>
    <cellStyle name="Note 2 35" xfId="290" xr:uid="{00000000-0005-0000-0000-000022010000}"/>
    <cellStyle name="Note 2 36" xfId="291" xr:uid="{00000000-0005-0000-0000-000023010000}"/>
    <cellStyle name="Note 2 37" xfId="292" xr:uid="{00000000-0005-0000-0000-000024010000}"/>
    <cellStyle name="Note 2 38" xfId="293" xr:uid="{00000000-0005-0000-0000-000025010000}"/>
    <cellStyle name="Note 2 39" xfId="294" xr:uid="{00000000-0005-0000-0000-000026010000}"/>
    <cellStyle name="Note 2 4" xfId="295" xr:uid="{00000000-0005-0000-0000-000027010000}"/>
    <cellStyle name="Note 2 40" xfId="296" xr:uid="{00000000-0005-0000-0000-000028010000}"/>
    <cellStyle name="Note 2 41" xfId="297" xr:uid="{00000000-0005-0000-0000-000029010000}"/>
    <cellStyle name="Note 2 42" xfId="298" xr:uid="{00000000-0005-0000-0000-00002A010000}"/>
    <cellStyle name="Note 2 43" xfId="299" xr:uid="{00000000-0005-0000-0000-00002B010000}"/>
    <cellStyle name="Note 2 44" xfId="300" xr:uid="{00000000-0005-0000-0000-00002C010000}"/>
    <cellStyle name="Note 2 45" xfId="301" xr:uid="{00000000-0005-0000-0000-00002D010000}"/>
    <cellStyle name="Note 2 46" xfId="302" xr:uid="{00000000-0005-0000-0000-00002E010000}"/>
    <cellStyle name="Note 2 47" xfId="303" xr:uid="{00000000-0005-0000-0000-00002F010000}"/>
    <cellStyle name="Note 2 48" xfId="304" xr:uid="{00000000-0005-0000-0000-000030010000}"/>
    <cellStyle name="Note 2 49" xfId="305" xr:uid="{00000000-0005-0000-0000-000031010000}"/>
    <cellStyle name="Note 2 5" xfId="306" xr:uid="{00000000-0005-0000-0000-000032010000}"/>
    <cellStyle name="Note 2 50" xfId="307" xr:uid="{00000000-0005-0000-0000-000033010000}"/>
    <cellStyle name="Note 2 51" xfId="308" xr:uid="{00000000-0005-0000-0000-000034010000}"/>
    <cellStyle name="Note 2 52" xfId="309" xr:uid="{00000000-0005-0000-0000-000035010000}"/>
    <cellStyle name="Note 2 53" xfId="310" xr:uid="{00000000-0005-0000-0000-000036010000}"/>
    <cellStyle name="Note 2 54" xfId="311" xr:uid="{00000000-0005-0000-0000-000037010000}"/>
    <cellStyle name="Note 2 55" xfId="312" xr:uid="{00000000-0005-0000-0000-000038010000}"/>
    <cellStyle name="Note 2 56" xfId="313" xr:uid="{00000000-0005-0000-0000-000039010000}"/>
    <cellStyle name="Note 2 57" xfId="314" xr:uid="{00000000-0005-0000-0000-00003A010000}"/>
    <cellStyle name="Note 2 58" xfId="315" xr:uid="{00000000-0005-0000-0000-00003B010000}"/>
    <cellStyle name="Note 2 59" xfId="316" xr:uid="{00000000-0005-0000-0000-00003C010000}"/>
    <cellStyle name="Note 2 6" xfId="317" xr:uid="{00000000-0005-0000-0000-00003D010000}"/>
    <cellStyle name="Note 2 60" xfId="318" xr:uid="{00000000-0005-0000-0000-00003E010000}"/>
    <cellStyle name="Note 2 61" xfId="319" xr:uid="{00000000-0005-0000-0000-00003F010000}"/>
    <cellStyle name="Note 2 62" xfId="320" xr:uid="{00000000-0005-0000-0000-000040010000}"/>
    <cellStyle name="Note 2 63" xfId="321" xr:uid="{00000000-0005-0000-0000-000041010000}"/>
    <cellStyle name="Note 2 64" xfId="322" xr:uid="{00000000-0005-0000-0000-000042010000}"/>
    <cellStyle name="Note 2 65" xfId="323" xr:uid="{00000000-0005-0000-0000-000043010000}"/>
    <cellStyle name="Note 2 66" xfId="324" xr:uid="{00000000-0005-0000-0000-000044010000}"/>
    <cellStyle name="Note 2 67" xfId="325" xr:uid="{00000000-0005-0000-0000-000045010000}"/>
    <cellStyle name="Note 2 68" xfId="326" xr:uid="{00000000-0005-0000-0000-000046010000}"/>
    <cellStyle name="Note 2 69" xfId="327" xr:uid="{00000000-0005-0000-0000-000047010000}"/>
    <cellStyle name="Note 2 7" xfId="328" xr:uid="{00000000-0005-0000-0000-000048010000}"/>
    <cellStyle name="Note 2 70" xfId="329" xr:uid="{00000000-0005-0000-0000-000049010000}"/>
    <cellStyle name="Note 2 71" xfId="330" xr:uid="{00000000-0005-0000-0000-00004A010000}"/>
    <cellStyle name="Note 2 72" xfId="331" xr:uid="{00000000-0005-0000-0000-00004B010000}"/>
    <cellStyle name="Note 2 73" xfId="332" xr:uid="{00000000-0005-0000-0000-00004C010000}"/>
    <cellStyle name="Note 2 74" xfId="333" xr:uid="{00000000-0005-0000-0000-00004D010000}"/>
    <cellStyle name="Note 2 75" xfId="334" xr:uid="{00000000-0005-0000-0000-00004E010000}"/>
    <cellStyle name="Note 2 76" xfId="335" xr:uid="{00000000-0005-0000-0000-00004F010000}"/>
    <cellStyle name="Note 2 77" xfId="336" xr:uid="{00000000-0005-0000-0000-000050010000}"/>
    <cellStyle name="Note 2 78" xfId="337" xr:uid="{00000000-0005-0000-0000-000051010000}"/>
    <cellStyle name="Note 2 79" xfId="338" xr:uid="{00000000-0005-0000-0000-000052010000}"/>
    <cellStyle name="Note 2 8" xfId="339" xr:uid="{00000000-0005-0000-0000-000053010000}"/>
    <cellStyle name="Note 2 80" xfId="340" xr:uid="{00000000-0005-0000-0000-000054010000}"/>
    <cellStyle name="Note 2 81" xfId="341" xr:uid="{00000000-0005-0000-0000-000055010000}"/>
    <cellStyle name="Note 2 82" xfId="342" xr:uid="{00000000-0005-0000-0000-000056010000}"/>
    <cellStyle name="Note 2 83" xfId="343" xr:uid="{00000000-0005-0000-0000-000057010000}"/>
    <cellStyle name="Note 2 84" xfId="344" xr:uid="{00000000-0005-0000-0000-000058010000}"/>
    <cellStyle name="Note 2 85" xfId="345" xr:uid="{00000000-0005-0000-0000-000059010000}"/>
    <cellStyle name="Note 2 86" xfId="346" xr:uid="{00000000-0005-0000-0000-00005A010000}"/>
    <cellStyle name="Note 2 87" xfId="347" xr:uid="{00000000-0005-0000-0000-00005B010000}"/>
    <cellStyle name="Note 2 88" xfId="348" xr:uid="{00000000-0005-0000-0000-00005C010000}"/>
    <cellStyle name="Note 2 89" xfId="349" xr:uid="{00000000-0005-0000-0000-00005D010000}"/>
    <cellStyle name="Note 2 9" xfId="350" xr:uid="{00000000-0005-0000-0000-00005E010000}"/>
    <cellStyle name="Note 2 90" xfId="351" xr:uid="{00000000-0005-0000-0000-00005F010000}"/>
    <cellStyle name="Note 3 10" xfId="352" xr:uid="{00000000-0005-0000-0000-000060010000}"/>
    <cellStyle name="Note 3 11" xfId="353" xr:uid="{00000000-0005-0000-0000-000061010000}"/>
    <cellStyle name="Note 3 12" xfId="354" xr:uid="{00000000-0005-0000-0000-000062010000}"/>
    <cellStyle name="Note 3 13" xfId="355" xr:uid="{00000000-0005-0000-0000-000063010000}"/>
    <cellStyle name="Note 3 14" xfId="356" xr:uid="{00000000-0005-0000-0000-000064010000}"/>
    <cellStyle name="Note 3 15" xfId="357" xr:uid="{00000000-0005-0000-0000-000065010000}"/>
    <cellStyle name="Note 3 16" xfId="358" xr:uid="{00000000-0005-0000-0000-000066010000}"/>
    <cellStyle name="Note 3 17" xfId="359" xr:uid="{00000000-0005-0000-0000-000067010000}"/>
    <cellStyle name="Note 3 18" xfId="360" xr:uid="{00000000-0005-0000-0000-000068010000}"/>
    <cellStyle name="Note 3 19" xfId="361" xr:uid="{00000000-0005-0000-0000-000069010000}"/>
    <cellStyle name="Note 3 2" xfId="362" xr:uid="{00000000-0005-0000-0000-00006A010000}"/>
    <cellStyle name="Note 3 20" xfId="363" xr:uid="{00000000-0005-0000-0000-00006B010000}"/>
    <cellStyle name="Note 3 21" xfId="364" xr:uid="{00000000-0005-0000-0000-00006C010000}"/>
    <cellStyle name="Note 3 22" xfId="365" xr:uid="{00000000-0005-0000-0000-00006D010000}"/>
    <cellStyle name="Note 3 23" xfId="366" xr:uid="{00000000-0005-0000-0000-00006E010000}"/>
    <cellStyle name="Note 3 24" xfId="367" xr:uid="{00000000-0005-0000-0000-00006F010000}"/>
    <cellStyle name="Note 3 25" xfId="368" xr:uid="{00000000-0005-0000-0000-000070010000}"/>
    <cellStyle name="Note 3 26" xfId="369" xr:uid="{00000000-0005-0000-0000-000071010000}"/>
    <cellStyle name="Note 3 27" xfId="370" xr:uid="{00000000-0005-0000-0000-000072010000}"/>
    <cellStyle name="Note 3 28" xfId="371" xr:uid="{00000000-0005-0000-0000-000073010000}"/>
    <cellStyle name="Note 3 29" xfId="372" xr:uid="{00000000-0005-0000-0000-000074010000}"/>
    <cellStyle name="Note 3 3" xfId="373" xr:uid="{00000000-0005-0000-0000-000075010000}"/>
    <cellStyle name="Note 3 30" xfId="374" xr:uid="{00000000-0005-0000-0000-000076010000}"/>
    <cellStyle name="Note 3 31" xfId="375" xr:uid="{00000000-0005-0000-0000-000077010000}"/>
    <cellStyle name="Note 3 32" xfId="376" xr:uid="{00000000-0005-0000-0000-000078010000}"/>
    <cellStyle name="Note 3 33" xfId="377" xr:uid="{00000000-0005-0000-0000-000079010000}"/>
    <cellStyle name="Note 3 34" xfId="378" xr:uid="{00000000-0005-0000-0000-00007A010000}"/>
    <cellStyle name="Note 3 35" xfId="379" xr:uid="{00000000-0005-0000-0000-00007B010000}"/>
    <cellStyle name="Note 3 36" xfId="380" xr:uid="{00000000-0005-0000-0000-00007C010000}"/>
    <cellStyle name="Note 3 37" xfId="381" xr:uid="{00000000-0005-0000-0000-00007D010000}"/>
    <cellStyle name="Note 3 38" xfId="382" xr:uid="{00000000-0005-0000-0000-00007E010000}"/>
    <cellStyle name="Note 3 39" xfId="383" xr:uid="{00000000-0005-0000-0000-00007F010000}"/>
    <cellStyle name="Note 3 4" xfId="384" xr:uid="{00000000-0005-0000-0000-000080010000}"/>
    <cellStyle name="Note 3 40" xfId="385" xr:uid="{00000000-0005-0000-0000-000081010000}"/>
    <cellStyle name="Note 3 41" xfId="386" xr:uid="{00000000-0005-0000-0000-000082010000}"/>
    <cellStyle name="Note 3 42" xfId="387" xr:uid="{00000000-0005-0000-0000-000083010000}"/>
    <cellStyle name="Note 3 43" xfId="388" xr:uid="{00000000-0005-0000-0000-000084010000}"/>
    <cellStyle name="Note 3 44" xfId="389" xr:uid="{00000000-0005-0000-0000-000085010000}"/>
    <cellStyle name="Note 3 45" xfId="390" xr:uid="{00000000-0005-0000-0000-000086010000}"/>
    <cellStyle name="Note 3 46" xfId="391" xr:uid="{00000000-0005-0000-0000-000087010000}"/>
    <cellStyle name="Note 3 47" xfId="392" xr:uid="{00000000-0005-0000-0000-000088010000}"/>
    <cellStyle name="Note 3 48" xfId="393" xr:uid="{00000000-0005-0000-0000-000089010000}"/>
    <cellStyle name="Note 3 49" xfId="394" xr:uid="{00000000-0005-0000-0000-00008A010000}"/>
    <cellStyle name="Note 3 5" xfId="395" xr:uid="{00000000-0005-0000-0000-00008B010000}"/>
    <cellStyle name="Note 3 50" xfId="396" xr:uid="{00000000-0005-0000-0000-00008C010000}"/>
    <cellStyle name="Note 3 51" xfId="397" xr:uid="{00000000-0005-0000-0000-00008D010000}"/>
    <cellStyle name="Note 3 52" xfId="398" xr:uid="{00000000-0005-0000-0000-00008E010000}"/>
    <cellStyle name="Note 3 53" xfId="399" xr:uid="{00000000-0005-0000-0000-00008F010000}"/>
    <cellStyle name="Note 3 54" xfId="400" xr:uid="{00000000-0005-0000-0000-000090010000}"/>
    <cellStyle name="Note 3 55" xfId="401" xr:uid="{00000000-0005-0000-0000-000091010000}"/>
    <cellStyle name="Note 3 56" xfId="402" xr:uid="{00000000-0005-0000-0000-000092010000}"/>
    <cellStyle name="Note 3 57" xfId="403" xr:uid="{00000000-0005-0000-0000-000093010000}"/>
    <cellStyle name="Note 3 58" xfId="404" xr:uid="{00000000-0005-0000-0000-000094010000}"/>
    <cellStyle name="Note 3 59" xfId="405" xr:uid="{00000000-0005-0000-0000-000095010000}"/>
    <cellStyle name="Note 3 6" xfId="406" xr:uid="{00000000-0005-0000-0000-000096010000}"/>
    <cellStyle name="Note 3 60" xfId="407" xr:uid="{00000000-0005-0000-0000-000097010000}"/>
    <cellStyle name="Note 3 61" xfId="408" xr:uid="{00000000-0005-0000-0000-000098010000}"/>
    <cellStyle name="Note 3 62" xfId="409" xr:uid="{00000000-0005-0000-0000-000099010000}"/>
    <cellStyle name="Note 3 63" xfId="410" xr:uid="{00000000-0005-0000-0000-00009A010000}"/>
    <cellStyle name="Note 3 64" xfId="411" xr:uid="{00000000-0005-0000-0000-00009B010000}"/>
    <cellStyle name="Note 3 65" xfId="412" xr:uid="{00000000-0005-0000-0000-00009C010000}"/>
    <cellStyle name="Note 3 66" xfId="413" xr:uid="{00000000-0005-0000-0000-00009D010000}"/>
    <cellStyle name="Note 3 67" xfId="414" xr:uid="{00000000-0005-0000-0000-00009E010000}"/>
    <cellStyle name="Note 3 68" xfId="415" xr:uid="{00000000-0005-0000-0000-00009F010000}"/>
    <cellStyle name="Note 3 69" xfId="416" xr:uid="{00000000-0005-0000-0000-0000A0010000}"/>
    <cellStyle name="Note 3 7" xfId="417" xr:uid="{00000000-0005-0000-0000-0000A1010000}"/>
    <cellStyle name="Note 3 70" xfId="418" xr:uid="{00000000-0005-0000-0000-0000A2010000}"/>
    <cellStyle name="Note 3 71" xfId="419" xr:uid="{00000000-0005-0000-0000-0000A3010000}"/>
    <cellStyle name="Note 3 72" xfId="420" xr:uid="{00000000-0005-0000-0000-0000A4010000}"/>
    <cellStyle name="Note 3 73" xfId="421" xr:uid="{00000000-0005-0000-0000-0000A5010000}"/>
    <cellStyle name="Note 3 74" xfId="422" xr:uid="{00000000-0005-0000-0000-0000A6010000}"/>
    <cellStyle name="Note 3 75" xfId="423" xr:uid="{00000000-0005-0000-0000-0000A7010000}"/>
    <cellStyle name="Note 3 76" xfId="424" xr:uid="{00000000-0005-0000-0000-0000A8010000}"/>
    <cellStyle name="Note 3 77" xfId="425" xr:uid="{00000000-0005-0000-0000-0000A9010000}"/>
    <cellStyle name="Note 3 78" xfId="426" xr:uid="{00000000-0005-0000-0000-0000AA010000}"/>
    <cellStyle name="Note 3 79" xfId="427" xr:uid="{00000000-0005-0000-0000-0000AB010000}"/>
    <cellStyle name="Note 3 8" xfId="428" xr:uid="{00000000-0005-0000-0000-0000AC010000}"/>
    <cellStyle name="Note 3 80" xfId="429" xr:uid="{00000000-0005-0000-0000-0000AD010000}"/>
    <cellStyle name="Note 3 81" xfId="430" xr:uid="{00000000-0005-0000-0000-0000AE010000}"/>
    <cellStyle name="Note 3 82" xfId="431" xr:uid="{00000000-0005-0000-0000-0000AF010000}"/>
    <cellStyle name="Note 3 83" xfId="432" xr:uid="{00000000-0005-0000-0000-0000B0010000}"/>
    <cellStyle name="Note 3 84" xfId="433" xr:uid="{00000000-0005-0000-0000-0000B1010000}"/>
    <cellStyle name="Note 3 85" xfId="434" xr:uid="{00000000-0005-0000-0000-0000B2010000}"/>
    <cellStyle name="Note 3 86" xfId="435" xr:uid="{00000000-0005-0000-0000-0000B3010000}"/>
    <cellStyle name="Note 3 87" xfId="436" xr:uid="{00000000-0005-0000-0000-0000B4010000}"/>
    <cellStyle name="Note 3 88" xfId="437" xr:uid="{00000000-0005-0000-0000-0000B5010000}"/>
    <cellStyle name="Note 3 89" xfId="438" xr:uid="{00000000-0005-0000-0000-0000B6010000}"/>
    <cellStyle name="Note 3 9" xfId="439" xr:uid="{00000000-0005-0000-0000-0000B7010000}"/>
    <cellStyle name="Note 3 90" xfId="440" xr:uid="{00000000-0005-0000-0000-0000B8010000}"/>
    <cellStyle name="Note 4 10" xfId="441" xr:uid="{00000000-0005-0000-0000-0000B9010000}"/>
    <cellStyle name="Note 4 11" xfId="442" xr:uid="{00000000-0005-0000-0000-0000BA010000}"/>
    <cellStyle name="Note 4 12" xfId="443" xr:uid="{00000000-0005-0000-0000-0000BB010000}"/>
    <cellStyle name="Note 4 13" xfId="444" xr:uid="{00000000-0005-0000-0000-0000BC010000}"/>
    <cellStyle name="Note 4 14" xfId="445" xr:uid="{00000000-0005-0000-0000-0000BD010000}"/>
    <cellStyle name="Note 4 15" xfId="446" xr:uid="{00000000-0005-0000-0000-0000BE010000}"/>
    <cellStyle name="Note 4 16" xfId="447" xr:uid="{00000000-0005-0000-0000-0000BF010000}"/>
    <cellStyle name="Note 4 17" xfId="448" xr:uid="{00000000-0005-0000-0000-0000C0010000}"/>
    <cellStyle name="Note 4 18" xfId="449" xr:uid="{00000000-0005-0000-0000-0000C1010000}"/>
    <cellStyle name="Note 4 19" xfId="450" xr:uid="{00000000-0005-0000-0000-0000C2010000}"/>
    <cellStyle name="Note 4 2" xfId="451" xr:uid="{00000000-0005-0000-0000-0000C3010000}"/>
    <cellStyle name="Note 4 20" xfId="452" xr:uid="{00000000-0005-0000-0000-0000C4010000}"/>
    <cellStyle name="Note 4 21" xfId="453" xr:uid="{00000000-0005-0000-0000-0000C5010000}"/>
    <cellStyle name="Note 4 22" xfId="454" xr:uid="{00000000-0005-0000-0000-0000C6010000}"/>
    <cellStyle name="Note 4 23" xfId="455" xr:uid="{00000000-0005-0000-0000-0000C7010000}"/>
    <cellStyle name="Note 4 24" xfId="456" xr:uid="{00000000-0005-0000-0000-0000C8010000}"/>
    <cellStyle name="Note 4 25" xfId="457" xr:uid="{00000000-0005-0000-0000-0000C9010000}"/>
    <cellStyle name="Note 4 26" xfId="458" xr:uid="{00000000-0005-0000-0000-0000CA010000}"/>
    <cellStyle name="Note 4 27" xfId="459" xr:uid="{00000000-0005-0000-0000-0000CB010000}"/>
    <cellStyle name="Note 4 28" xfId="460" xr:uid="{00000000-0005-0000-0000-0000CC010000}"/>
    <cellStyle name="Note 4 29" xfId="461" xr:uid="{00000000-0005-0000-0000-0000CD010000}"/>
    <cellStyle name="Note 4 3" xfId="462" xr:uid="{00000000-0005-0000-0000-0000CE010000}"/>
    <cellStyle name="Note 4 30" xfId="463" xr:uid="{00000000-0005-0000-0000-0000CF010000}"/>
    <cellStyle name="Note 4 31" xfId="464" xr:uid="{00000000-0005-0000-0000-0000D0010000}"/>
    <cellStyle name="Note 4 32" xfId="465" xr:uid="{00000000-0005-0000-0000-0000D1010000}"/>
    <cellStyle name="Note 4 33" xfId="466" xr:uid="{00000000-0005-0000-0000-0000D2010000}"/>
    <cellStyle name="Note 4 34" xfId="467" xr:uid="{00000000-0005-0000-0000-0000D3010000}"/>
    <cellStyle name="Note 4 35" xfId="468" xr:uid="{00000000-0005-0000-0000-0000D4010000}"/>
    <cellStyle name="Note 4 36" xfId="469" xr:uid="{00000000-0005-0000-0000-0000D5010000}"/>
    <cellStyle name="Note 4 37" xfId="470" xr:uid="{00000000-0005-0000-0000-0000D6010000}"/>
    <cellStyle name="Note 4 38" xfId="471" xr:uid="{00000000-0005-0000-0000-0000D7010000}"/>
    <cellStyle name="Note 4 39" xfId="472" xr:uid="{00000000-0005-0000-0000-0000D8010000}"/>
    <cellStyle name="Note 4 4" xfId="473" xr:uid="{00000000-0005-0000-0000-0000D9010000}"/>
    <cellStyle name="Note 4 40" xfId="474" xr:uid="{00000000-0005-0000-0000-0000DA010000}"/>
    <cellStyle name="Note 4 41" xfId="475" xr:uid="{00000000-0005-0000-0000-0000DB010000}"/>
    <cellStyle name="Note 4 42" xfId="476" xr:uid="{00000000-0005-0000-0000-0000DC010000}"/>
    <cellStyle name="Note 4 43" xfId="477" xr:uid="{00000000-0005-0000-0000-0000DD010000}"/>
    <cellStyle name="Note 4 44" xfId="478" xr:uid="{00000000-0005-0000-0000-0000DE010000}"/>
    <cellStyle name="Note 4 45" xfId="479" xr:uid="{00000000-0005-0000-0000-0000DF010000}"/>
    <cellStyle name="Note 4 46" xfId="480" xr:uid="{00000000-0005-0000-0000-0000E0010000}"/>
    <cellStyle name="Note 4 47" xfId="481" xr:uid="{00000000-0005-0000-0000-0000E1010000}"/>
    <cellStyle name="Note 4 48" xfId="482" xr:uid="{00000000-0005-0000-0000-0000E2010000}"/>
    <cellStyle name="Note 4 49" xfId="483" xr:uid="{00000000-0005-0000-0000-0000E3010000}"/>
    <cellStyle name="Note 4 5" xfId="484" xr:uid="{00000000-0005-0000-0000-0000E4010000}"/>
    <cellStyle name="Note 4 50" xfId="485" xr:uid="{00000000-0005-0000-0000-0000E5010000}"/>
    <cellStyle name="Note 4 51" xfId="486" xr:uid="{00000000-0005-0000-0000-0000E6010000}"/>
    <cellStyle name="Note 4 52" xfId="487" xr:uid="{00000000-0005-0000-0000-0000E7010000}"/>
    <cellStyle name="Note 4 53" xfId="488" xr:uid="{00000000-0005-0000-0000-0000E8010000}"/>
    <cellStyle name="Note 4 54" xfId="489" xr:uid="{00000000-0005-0000-0000-0000E9010000}"/>
    <cellStyle name="Note 4 55" xfId="490" xr:uid="{00000000-0005-0000-0000-0000EA010000}"/>
    <cellStyle name="Note 4 56" xfId="491" xr:uid="{00000000-0005-0000-0000-0000EB010000}"/>
    <cellStyle name="Note 4 57" xfId="492" xr:uid="{00000000-0005-0000-0000-0000EC010000}"/>
    <cellStyle name="Note 4 58" xfId="493" xr:uid="{00000000-0005-0000-0000-0000ED010000}"/>
    <cellStyle name="Note 4 59" xfId="494" xr:uid="{00000000-0005-0000-0000-0000EE010000}"/>
    <cellStyle name="Note 4 6" xfId="495" xr:uid="{00000000-0005-0000-0000-0000EF010000}"/>
    <cellStyle name="Note 4 60" xfId="496" xr:uid="{00000000-0005-0000-0000-0000F0010000}"/>
    <cellStyle name="Note 4 61" xfId="497" xr:uid="{00000000-0005-0000-0000-0000F1010000}"/>
    <cellStyle name="Note 4 62" xfId="498" xr:uid="{00000000-0005-0000-0000-0000F2010000}"/>
    <cellStyle name="Note 4 63" xfId="499" xr:uid="{00000000-0005-0000-0000-0000F3010000}"/>
    <cellStyle name="Note 4 64" xfId="500" xr:uid="{00000000-0005-0000-0000-0000F4010000}"/>
    <cellStyle name="Note 4 65" xfId="501" xr:uid="{00000000-0005-0000-0000-0000F5010000}"/>
    <cellStyle name="Note 4 66" xfId="502" xr:uid="{00000000-0005-0000-0000-0000F6010000}"/>
    <cellStyle name="Note 4 67" xfId="503" xr:uid="{00000000-0005-0000-0000-0000F7010000}"/>
    <cellStyle name="Note 4 68" xfId="504" xr:uid="{00000000-0005-0000-0000-0000F8010000}"/>
    <cellStyle name="Note 4 69" xfId="505" xr:uid="{00000000-0005-0000-0000-0000F9010000}"/>
    <cellStyle name="Note 4 7" xfId="506" xr:uid="{00000000-0005-0000-0000-0000FA010000}"/>
    <cellStyle name="Note 4 70" xfId="507" xr:uid="{00000000-0005-0000-0000-0000FB010000}"/>
    <cellStyle name="Note 4 71" xfId="508" xr:uid="{00000000-0005-0000-0000-0000FC010000}"/>
    <cellStyle name="Note 4 72" xfId="509" xr:uid="{00000000-0005-0000-0000-0000FD010000}"/>
    <cellStyle name="Note 4 73" xfId="510" xr:uid="{00000000-0005-0000-0000-0000FE010000}"/>
    <cellStyle name="Note 4 74" xfId="511" xr:uid="{00000000-0005-0000-0000-0000FF010000}"/>
    <cellStyle name="Note 4 75" xfId="512" xr:uid="{00000000-0005-0000-0000-000000020000}"/>
    <cellStyle name="Note 4 76" xfId="513" xr:uid="{00000000-0005-0000-0000-000001020000}"/>
    <cellStyle name="Note 4 77" xfId="514" xr:uid="{00000000-0005-0000-0000-000002020000}"/>
    <cellStyle name="Note 4 78" xfId="515" xr:uid="{00000000-0005-0000-0000-000003020000}"/>
    <cellStyle name="Note 4 79" xfId="516" xr:uid="{00000000-0005-0000-0000-000004020000}"/>
    <cellStyle name="Note 4 8" xfId="517" xr:uid="{00000000-0005-0000-0000-000005020000}"/>
    <cellStyle name="Note 4 80" xfId="518" xr:uid="{00000000-0005-0000-0000-000006020000}"/>
    <cellStyle name="Note 4 81" xfId="519" xr:uid="{00000000-0005-0000-0000-000007020000}"/>
    <cellStyle name="Note 4 82" xfId="520" xr:uid="{00000000-0005-0000-0000-000008020000}"/>
    <cellStyle name="Note 4 83" xfId="521" xr:uid="{00000000-0005-0000-0000-000009020000}"/>
    <cellStyle name="Note 4 84" xfId="522" xr:uid="{00000000-0005-0000-0000-00000A020000}"/>
    <cellStyle name="Note 4 85" xfId="523" xr:uid="{00000000-0005-0000-0000-00000B020000}"/>
    <cellStyle name="Note 4 86" xfId="524" xr:uid="{00000000-0005-0000-0000-00000C020000}"/>
    <cellStyle name="Note 4 87" xfId="525" xr:uid="{00000000-0005-0000-0000-00000D020000}"/>
    <cellStyle name="Note 4 88" xfId="526" xr:uid="{00000000-0005-0000-0000-00000E020000}"/>
    <cellStyle name="Note 4 89" xfId="527" xr:uid="{00000000-0005-0000-0000-00000F020000}"/>
    <cellStyle name="Note 4 9" xfId="528" xr:uid="{00000000-0005-0000-0000-000010020000}"/>
    <cellStyle name="Note 4 90" xfId="529" xr:uid="{00000000-0005-0000-0000-000011020000}"/>
    <cellStyle name="Note 5 10" xfId="530" xr:uid="{00000000-0005-0000-0000-000012020000}"/>
    <cellStyle name="Note 5 11" xfId="531" xr:uid="{00000000-0005-0000-0000-000013020000}"/>
    <cellStyle name="Note 5 12" xfId="532" xr:uid="{00000000-0005-0000-0000-000014020000}"/>
    <cellStyle name="Note 5 13" xfId="533" xr:uid="{00000000-0005-0000-0000-000015020000}"/>
    <cellStyle name="Note 5 14" xfId="534" xr:uid="{00000000-0005-0000-0000-000016020000}"/>
    <cellStyle name="Note 5 15" xfId="535" xr:uid="{00000000-0005-0000-0000-000017020000}"/>
    <cellStyle name="Note 5 16" xfId="536" xr:uid="{00000000-0005-0000-0000-000018020000}"/>
    <cellStyle name="Note 5 17" xfId="537" xr:uid="{00000000-0005-0000-0000-000019020000}"/>
    <cellStyle name="Note 5 18" xfId="538" xr:uid="{00000000-0005-0000-0000-00001A020000}"/>
    <cellStyle name="Note 5 19" xfId="539" xr:uid="{00000000-0005-0000-0000-00001B020000}"/>
    <cellStyle name="Note 5 2" xfId="540" xr:uid="{00000000-0005-0000-0000-00001C020000}"/>
    <cellStyle name="Note 5 20" xfId="541" xr:uid="{00000000-0005-0000-0000-00001D020000}"/>
    <cellStyle name="Note 5 21" xfId="542" xr:uid="{00000000-0005-0000-0000-00001E020000}"/>
    <cellStyle name="Note 5 22" xfId="543" xr:uid="{00000000-0005-0000-0000-00001F020000}"/>
    <cellStyle name="Note 5 23" xfId="544" xr:uid="{00000000-0005-0000-0000-000020020000}"/>
    <cellStyle name="Note 5 24" xfId="545" xr:uid="{00000000-0005-0000-0000-000021020000}"/>
    <cellStyle name="Note 5 25" xfId="546" xr:uid="{00000000-0005-0000-0000-000022020000}"/>
    <cellStyle name="Note 5 26" xfId="547" xr:uid="{00000000-0005-0000-0000-000023020000}"/>
    <cellStyle name="Note 5 27" xfId="548" xr:uid="{00000000-0005-0000-0000-000024020000}"/>
    <cellStyle name="Note 5 28" xfId="549" xr:uid="{00000000-0005-0000-0000-000025020000}"/>
    <cellStyle name="Note 5 29" xfId="550" xr:uid="{00000000-0005-0000-0000-000026020000}"/>
    <cellStyle name="Note 5 3" xfId="551" xr:uid="{00000000-0005-0000-0000-000027020000}"/>
    <cellStyle name="Note 5 30" xfId="552" xr:uid="{00000000-0005-0000-0000-000028020000}"/>
    <cellStyle name="Note 5 31" xfId="553" xr:uid="{00000000-0005-0000-0000-000029020000}"/>
    <cellStyle name="Note 5 32" xfId="554" xr:uid="{00000000-0005-0000-0000-00002A020000}"/>
    <cellStyle name="Note 5 33" xfId="555" xr:uid="{00000000-0005-0000-0000-00002B020000}"/>
    <cellStyle name="Note 5 34" xfId="556" xr:uid="{00000000-0005-0000-0000-00002C020000}"/>
    <cellStyle name="Note 5 35" xfId="557" xr:uid="{00000000-0005-0000-0000-00002D020000}"/>
    <cellStyle name="Note 5 36" xfId="558" xr:uid="{00000000-0005-0000-0000-00002E020000}"/>
    <cellStyle name="Note 5 37" xfId="559" xr:uid="{00000000-0005-0000-0000-00002F020000}"/>
    <cellStyle name="Note 5 38" xfId="560" xr:uid="{00000000-0005-0000-0000-000030020000}"/>
    <cellStyle name="Note 5 39" xfId="561" xr:uid="{00000000-0005-0000-0000-000031020000}"/>
    <cellStyle name="Note 5 4" xfId="562" xr:uid="{00000000-0005-0000-0000-000032020000}"/>
    <cellStyle name="Note 5 40" xfId="563" xr:uid="{00000000-0005-0000-0000-000033020000}"/>
    <cellStyle name="Note 5 41" xfId="564" xr:uid="{00000000-0005-0000-0000-000034020000}"/>
    <cellStyle name="Note 5 42" xfId="565" xr:uid="{00000000-0005-0000-0000-000035020000}"/>
    <cellStyle name="Note 5 43" xfId="566" xr:uid="{00000000-0005-0000-0000-000036020000}"/>
    <cellStyle name="Note 5 44" xfId="567" xr:uid="{00000000-0005-0000-0000-000037020000}"/>
    <cellStyle name="Note 5 45" xfId="568" xr:uid="{00000000-0005-0000-0000-000038020000}"/>
    <cellStyle name="Note 5 46" xfId="569" xr:uid="{00000000-0005-0000-0000-000039020000}"/>
    <cellStyle name="Note 5 47" xfId="570" xr:uid="{00000000-0005-0000-0000-00003A020000}"/>
    <cellStyle name="Note 5 48" xfId="571" xr:uid="{00000000-0005-0000-0000-00003B020000}"/>
    <cellStyle name="Note 5 49" xfId="572" xr:uid="{00000000-0005-0000-0000-00003C020000}"/>
    <cellStyle name="Note 5 5" xfId="573" xr:uid="{00000000-0005-0000-0000-00003D020000}"/>
    <cellStyle name="Note 5 50" xfId="574" xr:uid="{00000000-0005-0000-0000-00003E020000}"/>
    <cellStyle name="Note 5 51" xfId="575" xr:uid="{00000000-0005-0000-0000-00003F020000}"/>
    <cellStyle name="Note 5 52" xfId="576" xr:uid="{00000000-0005-0000-0000-000040020000}"/>
    <cellStyle name="Note 5 53" xfId="577" xr:uid="{00000000-0005-0000-0000-000041020000}"/>
    <cellStyle name="Note 5 54" xfId="578" xr:uid="{00000000-0005-0000-0000-000042020000}"/>
    <cellStyle name="Note 5 55" xfId="579" xr:uid="{00000000-0005-0000-0000-000043020000}"/>
    <cellStyle name="Note 5 56" xfId="580" xr:uid="{00000000-0005-0000-0000-000044020000}"/>
    <cellStyle name="Note 5 57" xfId="581" xr:uid="{00000000-0005-0000-0000-000045020000}"/>
    <cellStyle name="Note 5 58" xfId="582" xr:uid="{00000000-0005-0000-0000-000046020000}"/>
    <cellStyle name="Note 5 59" xfId="583" xr:uid="{00000000-0005-0000-0000-000047020000}"/>
    <cellStyle name="Note 5 6" xfId="584" xr:uid="{00000000-0005-0000-0000-000048020000}"/>
    <cellStyle name="Note 5 60" xfId="585" xr:uid="{00000000-0005-0000-0000-000049020000}"/>
    <cellStyle name="Note 5 61" xfId="586" xr:uid="{00000000-0005-0000-0000-00004A020000}"/>
    <cellStyle name="Note 5 62" xfId="587" xr:uid="{00000000-0005-0000-0000-00004B020000}"/>
    <cellStyle name="Note 5 63" xfId="588" xr:uid="{00000000-0005-0000-0000-00004C020000}"/>
    <cellStyle name="Note 5 64" xfId="589" xr:uid="{00000000-0005-0000-0000-00004D020000}"/>
    <cellStyle name="Note 5 65" xfId="590" xr:uid="{00000000-0005-0000-0000-00004E020000}"/>
    <cellStyle name="Note 5 66" xfId="591" xr:uid="{00000000-0005-0000-0000-00004F020000}"/>
    <cellStyle name="Note 5 67" xfId="592" xr:uid="{00000000-0005-0000-0000-000050020000}"/>
    <cellStyle name="Note 5 68" xfId="593" xr:uid="{00000000-0005-0000-0000-000051020000}"/>
    <cellStyle name="Note 5 69" xfId="594" xr:uid="{00000000-0005-0000-0000-000052020000}"/>
    <cellStyle name="Note 5 7" xfId="595" xr:uid="{00000000-0005-0000-0000-000053020000}"/>
    <cellStyle name="Note 5 70" xfId="596" xr:uid="{00000000-0005-0000-0000-000054020000}"/>
    <cellStyle name="Note 5 71" xfId="597" xr:uid="{00000000-0005-0000-0000-000055020000}"/>
    <cellStyle name="Note 5 72" xfId="598" xr:uid="{00000000-0005-0000-0000-000056020000}"/>
    <cellStyle name="Note 5 73" xfId="599" xr:uid="{00000000-0005-0000-0000-000057020000}"/>
    <cellStyle name="Note 5 74" xfId="600" xr:uid="{00000000-0005-0000-0000-000058020000}"/>
    <cellStyle name="Note 5 75" xfId="601" xr:uid="{00000000-0005-0000-0000-000059020000}"/>
    <cellStyle name="Note 5 76" xfId="602" xr:uid="{00000000-0005-0000-0000-00005A020000}"/>
    <cellStyle name="Note 5 77" xfId="603" xr:uid="{00000000-0005-0000-0000-00005B020000}"/>
    <cellStyle name="Note 5 78" xfId="604" xr:uid="{00000000-0005-0000-0000-00005C020000}"/>
    <cellStyle name="Note 5 79" xfId="605" xr:uid="{00000000-0005-0000-0000-00005D020000}"/>
    <cellStyle name="Note 5 8" xfId="606" xr:uid="{00000000-0005-0000-0000-00005E020000}"/>
    <cellStyle name="Note 5 80" xfId="607" xr:uid="{00000000-0005-0000-0000-00005F020000}"/>
    <cellStyle name="Note 5 81" xfId="608" xr:uid="{00000000-0005-0000-0000-000060020000}"/>
    <cellStyle name="Note 5 82" xfId="609" xr:uid="{00000000-0005-0000-0000-000061020000}"/>
    <cellStyle name="Note 5 83" xfId="610" xr:uid="{00000000-0005-0000-0000-000062020000}"/>
    <cellStyle name="Note 5 84" xfId="611" xr:uid="{00000000-0005-0000-0000-000063020000}"/>
    <cellStyle name="Note 5 85" xfId="612" xr:uid="{00000000-0005-0000-0000-000064020000}"/>
    <cellStyle name="Note 5 86" xfId="613" xr:uid="{00000000-0005-0000-0000-000065020000}"/>
    <cellStyle name="Note 5 87" xfId="614" xr:uid="{00000000-0005-0000-0000-000066020000}"/>
    <cellStyle name="Note 5 88" xfId="615" xr:uid="{00000000-0005-0000-0000-000067020000}"/>
    <cellStyle name="Note 5 89" xfId="616" xr:uid="{00000000-0005-0000-0000-000068020000}"/>
    <cellStyle name="Note 5 9" xfId="617" xr:uid="{00000000-0005-0000-0000-000069020000}"/>
    <cellStyle name="Note 5 90" xfId="618" xr:uid="{00000000-0005-0000-0000-00006A020000}"/>
    <cellStyle name="Percent 2" xfId="619" xr:uid="{00000000-0005-0000-0000-00006B020000}"/>
    <cellStyle name="Percent 2 2" xfId="620" xr:uid="{00000000-0005-0000-0000-00006C020000}"/>
    <cellStyle name="Percent 2 3" xfId="621" xr:uid="{00000000-0005-0000-0000-00006D020000}"/>
    <cellStyle name="Percent 2 4" xfId="622" xr:uid="{00000000-0005-0000-0000-00006E020000}"/>
    <cellStyle name="Percent 3" xfId="623" xr:uid="{00000000-0005-0000-0000-00006F020000}"/>
    <cellStyle name="Percent 3 2" xfId="624" xr:uid="{00000000-0005-0000-0000-000070020000}"/>
    <cellStyle name="Percent 4" xfId="625" xr:uid="{00000000-0005-0000-0000-000071020000}"/>
    <cellStyle name="Percent 6" xfId="626" xr:uid="{00000000-0005-0000-0000-000072020000}"/>
    <cellStyle name="percentage difference" xfId="627" xr:uid="{00000000-0005-0000-0000-000073020000}"/>
    <cellStyle name="percentage difference one decimal" xfId="628" xr:uid="{00000000-0005-0000-0000-000074020000}"/>
    <cellStyle name="percentage difference zero decimal" xfId="629" xr:uid="{00000000-0005-0000-0000-000075020000}"/>
    <cellStyle name="Porcentual 2" xfId="630" xr:uid="{00000000-0005-0000-0000-000076020000}"/>
    <cellStyle name="Porcentual 2 2" xfId="631" xr:uid="{00000000-0005-0000-0000-000077020000}"/>
    <cellStyle name="Porcentual 3" xfId="632" xr:uid="{00000000-0005-0000-0000-000078020000}"/>
    <cellStyle name="Porcentual 3 2" xfId="633" xr:uid="{00000000-0005-0000-0000-000079020000}"/>
    <cellStyle name="Porcentual 3 3" xfId="634" xr:uid="{00000000-0005-0000-0000-00007A020000}"/>
    <cellStyle name="Porcentual 3 4" xfId="635" xr:uid="{00000000-0005-0000-0000-00007B020000}"/>
    <cellStyle name="Porcentual 3 5" xfId="636" xr:uid="{00000000-0005-0000-0000-00007C020000}"/>
    <cellStyle name="Publication" xfId="637" xr:uid="{00000000-0005-0000-0000-00007D020000}"/>
    <cellStyle name="Red Text" xfId="638" xr:uid="{00000000-0005-0000-0000-00007E020000}"/>
    <cellStyle name="TopGrey" xfId="639" xr:uid="{00000000-0005-0000-0000-00007F020000}"/>
  </cellStyles>
  <dxfs count="0"/>
  <tableStyles count="1" defaultTableStyle="TableStyleMedium9" defaultPivotStyle="PivotStyleLight16">
    <tableStyle name="Invisible" pivot="0" table="0" count="0" xr9:uid="{59DDF107-1734-45AE-BDCB-F8E47930E49C}"/>
  </tableStyles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83307355261937E-2"/>
          <c:y val="6.1077231508269429E-2"/>
          <c:w val="0.90581611801817319"/>
          <c:h val="0.808086905803441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'Deuda Interna 2026-2041'!$B$14</c:f>
              <c:strCache>
                <c:ptCount val="1"/>
                <c:pt idx="0">
                  <c:v>Amortización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'Deuda Interna 2026-2041'!$C$10:$R$10</c:f>
              <c:numCache>
                <c:formatCode>General</c:formatCode>
                <c:ptCount val="1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</c:numCache>
            </c:numRef>
          </c:cat>
          <c:val>
            <c:numRef>
              <c:f>'Deuda Interna 2026-2041'!$C$14:$R$14</c:f>
              <c:numCache>
                <c:formatCode>_(* #,##0_);_(* \(#,##0\);_(* "-"??_);_(@_)</c:formatCode>
                <c:ptCount val="16"/>
                <c:pt idx="0">
                  <c:v>33678.94</c:v>
                </c:pt>
                <c:pt idx="1">
                  <c:v>16506.400000000001</c:v>
                </c:pt>
                <c:pt idx="2">
                  <c:v>82474.7</c:v>
                </c:pt>
                <c:pt idx="3">
                  <c:v>113345.22</c:v>
                </c:pt>
                <c:pt idx="4">
                  <c:v>39993.599999999999</c:v>
                </c:pt>
                <c:pt idx="5">
                  <c:v>141441.79999999999</c:v>
                </c:pt>
                <c:pt idx="6">
                  <c:v>50444.7</c:v>
                </c:pt>
                <c:pt idx="7">
                  <c:v>0</c:v>
                </c:pt>
                <c:pt idx="8">
                  <c:v>192000</c:v>
                </c:pt>
                <c:pt idx="9">
                  <c:v>97517.7</c:v>
                </c:pt>
                <c:pt idx="10">
                  <c:v>67127.145716977626</c:v>
                </c:pt>
                <c:pt idx="11">
                  <c:v>77906.600810548931</c:v>
                </c:pt>
                <c:pt idx="12">
                  <c:v>87127.145716977626</c:v>
                </c:pt>
                <c:pt idx="13">
                  <c:v>77906.600810548931</c:v>
                </c:pt>
                <c:pt idx="14">
                  <c:v>271556.79971092916</c:v>
                </c:pt>
                <c:pt idx="15">
                  <c:v>179914.53952054962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F3-4395-B745-FA38EF96C702}"/>
            </c:ext>
          </c:extLst>
        </c:ser>
        <c:ser>
          <c:idx val="1"/>
          <c:order val="1"/>
          <c:tx>
            <c:strRef>
              <c:f>'Deuda Interna 2026-2041'!$B$15</c:f>
              <c:strCache>
                <c:ptCount val="1"/>
                <c:pt idx="0">
                  <c:v>Interés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'Deuda Interna 2026-2041'!$C$10:$R$10</c:f>
              <c:numCache>
                <c:formatCode>General</c:formatCode>
                <c:ptCount val="1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</c:numCache>
            </c:numRef>
          </c:cat>
          <c:val>
            <c:numRef>
              <c:f>'Deuda Interna 2026-2041'!$C$15:$R$15</c:f>
              <c:numCache>
                <c:formatCode>_(* #,##0_);_(* \(#,##0\);_(* "-"??_);_(@_)</c:formatCode>
                <c:ptCount val="16"/>
                <c:pt idx="0">
                  <c:v>102321.57523206776</c:v>
                </c:pt>
                <c:pt idx="1">
                  <c:v>112264.74514020664</c:v>
                </c:pt>
                <c:pt idx="2">
                  <c:v>125925.06954850029</c:v>
                </c:pt>
                <c:pt idx="3">
                  <c:v>136115.49774158985</c:v>
                </c:pt>
                <c:pt idx="4">
                  <c:v>130551.33632899376</c:v>
                </c:pt>
                <c:pt idx="5">
                  <c:v>121915.21349404378</c:v>
                </c:pt>
                <c:pt idx="6">
                  <c:v>112390.87610259376</c:v>
                </c:pt>
                <c:pt idx="7">
                  <c:v>109259.02030089377</c:v>
                </c:pt>
                <c:pt idx="8">
                  <c:v>96790.821670773759</c:v>
                </c:pt>
                <c:pt idx="9">
                  <c:v>79044.92365055377</c:v>
                </c:pt>
                <c:pt idx="10">
                  <c:v>73934.361027943771</c:v>
                </c:pt>
                <c:pt idx="11">
                  <c:v>67452.247473596479</c:v>
                </c:pt>
                <c:pt idx="12">
                  <c:v>59922.666735449478</c:v>
                </c:pt>
                <c:pt idx="13">
                  <c:v>42838.662376200722</c:v>
                </c:pt>
                <c:pt idx="14">
                  <c:v>24118.741877572505</c:v>
                </c:pt>
                <c:pt idx="15">
                  <c:v>9162.5361936190293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F3-4395-B745-FA38EF96C702}"/>
            </c:ext>
          </c:extLst>
        </c:ser>
        <c:ser>
          <c:idx val="2"/>
          <c:order val="2"/>
          <c:tx>
            <c:strRef>
              <c:f>'Deuda Interna 2026-2041'!$B$16</c:f>
              <c:strCache>
                <c:ptCount val="1"/>
                <c:pt idx="0">
                  <c:v>Interés y Transferencias Recapitalización BCRD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'Deuda Interna 2026-2041'!$C$10:$R$10</c:f>
              <c:numCache>
                <c:formatCode>General</c:formatCode>
                <c:ptCount val="1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</c:numCache>
            </c:numRef>
          </c:cat>
          <c:val>
            <c:numRef>
              <c:f>'Deuda Interna 2026-2041'!$C$16:$R$16</c:f>
              <c:numCache>
                <c:formatCode>_(* #,##0_);_(* \(#,##0\);_(* "-"??_);_(@_)</c:formatCode>
                <c:ptCount val="16"/>
                <c:pt idx="0">
                  <c:v>51958.38</c:v>
                </c:pt>
                <c:pt idx="1">
                  <c:v>56738.551200000002</c:v>
                </c:pt>
                <c:pt idx="2">
                  <c:v>61958.497799999997</c:v>
                </c:pt>
                <c:pt idx="3">
                  <c:v>67658.679599999989</c:v>
                </c:pt>
                <c:pt idx="4">
                  <c:v>13215.393902739726</c:v>
                </c:pt>
                <c:pt idx="5">
                  <c:v>13671.7785</c:v>
                </c:pt>
                <c:pt idx="6">
                  <c:v>13702.934057534245</c:v>
                </c:pt>
                <c:pt idx="7">
                  <c:v>13670.408636986302</c:v>
                </c:pt>
                <c:pt idx="8">
                  <c:v>13662.721984246578</c:v>
                </c:pt>
                <c:pt idx="9">
                  <c:v>13665.477130136989</c:v>
                </c:pt>
                <c:pt idx="10">
                  <c:v>13705.648358904115</c:v>
                </c:pt>
                <c:pt idx="11">
                  <c:v>13669.305593835617</c:v>
                </c:pt>
                <c:pt idx="12">
                  <c:v>13665.477130136987</c:v>
                </c:pt>
                <c:pt idx="13">
                  <c:v>13661.352121232878</c:v>
                </c:pt>
                <c:pt idx="14">
                  <c:v>13709.235427397261</c:v>
                </c:pt>
                <c:pt idx="15">
                  <c:v>13088.901787671231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2F3-4395-B745-FA38EF96C702}"/>
            </c:ext>
          </c:extLst>
        </c:ser>
        <c:ser>
          <c:idx val="3"/>
          <c:order val="3"/>
          <c:tx>
            <c:strRef>
              <c:f>'Deuda Interna 2026-2041'!$B$17</c:f>
              <c:strCache>
                <c:ptCount val="1"/>
                <c:pt idx="0">
                  <c:v>Comisiones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'Deuda Interna 2026-2041'!$C$10:$R$10</c:f>
              <c:numCache>
                <c:formatCode>General</c:formatCode>
                <c:ptCount val="1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</c:numCache>
            </c:numRef>
          </c:cat>
          <c:val>
            <c:numRef>
              <c:f>'Deuda Interna 2026-2041'!$C$17:$R$17</c:f>
              <c:numCache>
                <c:formatCode>_(* #,##0_);_(* \(#,##0\);_(* "-"??_);_(@_)</c:formatCode>
                <c:ptCount val="16"/>
                <c:pt idx="0">
                  <c:v>94.556465117553842</c:v>
                </c:pt>
                <c:pt idx="1">
                  <c:v>67.138284218497887</c:v>
                </c:pt>
                <c:pt idx="2">
                  <c:v>128.05497985371511</c:v>
                </c:pt>
                <c:pt idx="3">
                  <c:v>130.87861637129487</c:v>
                </c:pt>
                <c:pt idx="4">
                  <c:v>85.272468164946886</c:v>
                </c:pt>
                <c:pt idx="5">
                  <c:v>131.67850674794687</c:v>
                </c:pt>
                <c:pt idx="6">
                  <c:v>81.417788051946886</c:v>
                </c:pt>
                <c:pt idx="7">
                  <c:v>54.629510150946871</c:v>
                </c:pt>
                <c:pt idx="8">
                  <c:v>144.39541083694684</c:v>
                </c:pt>
                <c:pt idx="9">
                  <c:v>88.281311825946887</c:v>
                </c:pt>
                <c:pt idx="10">
                  <c:v>70.530753371435694</c:v>
                </c:pt>
                <c:pt idx="11">
                  <c:v>72.679424142072705</c:v>
                </c:pt>
                <c:pt idx="12">
                  <c:v>73.524906226213531</c:v>
                </c:pt>
                <c:pt idx="13">
                  <c:v>60.372631593374834</c:v>
                </c:pt>
                <c:pt idx="14">
                  <c:v>147.83777079386581</c:v>
                </c:pt>
                <c:pt idx="15">
                  <c:v>94.538537857084322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F3-4395-B745-FA38EF96C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19536864"/>
        <c:axId val="819541456"/>
      </c:barChart>
      <c:catAx>
        <c:axId val="81953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19541456"/>
        <c:crosses val="autoZero"/>
        <c:auto val="1"/>
        <c:lblAlgn val="ctr"/>
        <c:lblOffset val="100"/>
        <c:noMultiLvlLbl val="0"/>
      </c:catAx>
      <c:valAx>
        <c:axId val="81954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1953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4.jpe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85725</xdr:rowOff>
    </xdr:from>
    <xdr:to>
      <xdr:col>13</xdr:col>
      <xdr:colOff>0</xdr:colOff>
      <xdr:row>5</xdr:row>
      <xdr:rowOff>47625</xdr:rowOff>
    </xdr:to>
    <xdr:pic>
      <xdr:nvPicPr>
        <xdr:cNvPr id="1809" name="Picture 1" descr="escudo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2600" y="266700"/>
          <a:ext cx="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3356</xdr:colOff>
      <xdr:row>1</xdr:row>
      <xdr:rowOff>40300</xdr:rowOff>
    </xdr:from>
    <xdr:to>
      <xdr:col>11</xdr:col>
      <xdr:colOff>13676</xdr:colOff>
      <xdr:row>5</xdr:row>
      <xdr:rowOff>102192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0B21455E-316A-4208-8005-A7FEDDC4C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504544" y="230800"/>
          <a:ext cx="808038" cy="823892"/>
        </a:xfrm>
        <a:prstGeom prst="rect">
          <a:avLst/>
        </a:prstGeom>
      </xdr:spPr>
    </xdr:pic>
    <xdr:clientData/>
  </xdr:twoCellAnchor>
  <xdr:twoCellAnchor>
    <xdr:from>
      <xdr:col>1</xdr:col>
      <xdr:colOff>117659</xdr:colOff>
      <xdr:row>38</xdr:row>
      <xdr:rowOff>78441</xdr:rowOff>
    </xdr:from>
    <xdr:to>
      <xdr:col>18</xdr:col>
      <xdr:colOff>0</xdr:colOff>
      <xdr:row>64</xdr:row>
      <xdr:rowOff>11206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A38D19-9870-4D79-B9AA-18BC6FAA0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83344</xdr:colOff>
      <xdr:row>0</xdr:row>
      <xdr:rowOff>0</xdr:rowOff>
    </xdr:from>
    <xdr:to>
      <xdr:col>6</xdr:col>
      <xdr:colOff>566443</xdr:colOff>
      <xdr:row>5</xdr:row>
      <xdr:rowOff>100852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EE1842-E304-433F-A361-AFA9334EFC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5691188" y="0"/>
          <a:ext cx="1233193" cy="10533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Y38"/>
  <sheetViews>
    <sheetView showGridLines="0" tabSelected="1" zoomScale="80" zoomScaleNormal="80" workbookViewId="0">
      <selection activeCell="B5" sqref="B5"/>
    </sheetView>
  </sheetViews>
  <sheetFormatPr defaultColWidth="5.42578125" defaultRowHeight="15"/>
  <cols>
    <col min="1" max="1" width="2.42578125" style="1" bestFit="1" customWidth="1"/>
    <col min="2" max="2" width="41.85546875" style="1" customWidth="1"/>
    <col min="3" max="3" width="17.28515625" style="16" bestFit="1" customWidth="1"/>
    <col min="4" max="7" width="11.28515625" style="16" bestFit="1" customWidth="1"/>
    <col min="8" max="13" width="12" style="16" bestFit="1" customWidth="1"/>
    <col min="14" max="17" width="12" style="1" bestFit="1" customWidth="1"/>
    <col min="18" max="18" width="10.85546875" style="1" bestFit="1" customWidth="1"/>
    <col min="19" max="19" width="12.85546875" style="1" bestFit="1" customWidth="1"/>
    <col min="20" max="20" width="20.5703125" style="1" bestFit="1" customWidth="1"/>
    <col min="21" max="23" width="5.42578125" style="1"/>
    <col min="24" max="25" width="21" style="1" bestFit="1" customWidth="1"/>
    <col min="26" max="16384" width="5.42578125" style="1"/>
  </cols>
  <sheetData>
    <row r="6" spans="2:20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2:20">
      <c r="B7" s="33" t="s">
        <v>4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2:20">
      <c r="B8" s="33" t="s">
        <v>19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2:20">
      <c r="B9" s="34" t="s">
        <v>5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spans="2:20" ht="24.75" customHeight="1">
      <c r="B10" s="10"/>
      <c r="C10" s="9">
        <v>2026</v>
      </c>
      <c r="D10" s="9">
        <f>C10+1</f>
        <v>2027</v>
      </c>
      <c r="E10" s="9">
        <f t="shared" ref="E10:R10" si="0">D10+1</f>
        <v>2028</v>
      </c>
      <c r="F10" s="9">
        <f t="shared" si="0"/>
        <v>2029</v>
      </c>
      <c r="G10" s="9">
        <f t="shared" si="0"/>
        <v>2030</v>
      </c>
      <c r="H10" s="9">
        <f t="shared" si="0"/>
        <v>2031</v>
      </c>
      <c r="I10" s="9">
        <f t="shared" si="0"/>
        <v>2032</v>
      </c>
      <c r="J10" s="9">
        <f t="shared" si="0"/>
        <v>2033</v>
      </c>
      <c r="K10" s="9">
        <f t="shared" si="0"/>
        <v>2034</v>
      </c>
      <c r="L10" s="9">
        <f t="shared" si="0"/>
        <v>2035</v>
      </c>
      <c r="M10" s="9">
        <f t="shared" si="0"/>
        <v>2036</v>
      </c>
      <c r="N10" s="9">
        <f t="shared" si="0"/>
        <v>2037</v>
      </c>
      <c r="O10" s="9">
        <f t="shared" si="0"/>
        <v>2038</v>
      </c>
      <c r="P10" s="9">
        <f t="shared" si="0"/>
        <v>2039</v>
      </c>
      <c r="Q10" s="9">
        <f t="shared" si="0"/>
        <v>2040</v>
      </c>
      <c r="R10" s="9">
        <f t="shared" si="0"/>
        <v>2041</v>
      </c>
    </row>
    <row r="11" spans="2:20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2:20" s="5" customFormat="1" ht="15.75" thickBot="1">
      <c r="B12" s="3" t="s">
        <v>6</v>
      </c>
      <c r="C12" s="20">
        <f>SUM(C14:C17)</f>
        <v>188053.45169718532</v>
      </c>
      <c r="D12" s="20">
        <f t="shared" ref="D12:R12" si="1">SUM(D14:D17)</f>
        <v>185576.83462442516</v>
      </c>
      <c r="E12" s="20">
        <f t="shared" si="1"/>
        <v>270486.32232835406</v>
      </c>
      <c r="F12" s="20">
        <f t="shared" si="1"/>
        <v>317250.27595796116</v>
      </c>
      <c r="G12" s="20">
        <f t="shared" si="1"/>
        <v>183845.60269989842</v>
      </c>
      <c r="H12" s="20">
        <f t="shared" si="1"/>
        <v>277160.47050079174</v>
      </c>
      <c r="I12" s="20">
        <f t="shared" si="1"/>
        <v>176619.92794817992</v>
      </c>
      <c r="J12" s="20">
        <f t="shared" si="1"/>
        <v>122984.05844803102</v>
      </c>
      <c r="K12" s="20">
        <f t="shared" si="1"/>
        <v>302597.93906585732</v>
      </c>
      <c r="L12" s="20">
        <f t="shared" si="1"/>
        <v>190316.38209251667</v>
      </c>
      <c r="M12" s="20">
        <f t="shared" si="1"/>
        <v>154837.68585719692</v>
      </c>
      <c r="N12" s="20">
        <f t="shared" si="1"/>
        <v>159100.83330212312</v>
      </c>
      <c r="O12" s="20">
        <f t="shared" si="1"/>
        <v>160788.81448879029</v>
      </c>
      <c r="P12" s="20">
        <f t="shared" si="1"/>
        <v>134466.98793957592</v>
      </c>
      <c r="Q12" s="20">
        <f t="shared" si="1"/>
        <v>309532.61478669278</v>
      </c>
      <c r="R12" s="20">
        <f t="shared" si="1"/>
        <v>202260.51603969696</v>
      </c>
      <c r="S12" s="11"/>
      <c r="T12" s="15"/>
    </row>
    <row r="13" spans="2:20" ht="15.75" thickTop="1">
      <c r="B13" s="4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T13" s="15"/>
    </row>
    <row r="14" spans="2:20" s="5" customFormat="1">
      <c r="B14" s="8" t="s">
        <v>7</v>
      </c>
      <c r="C14" s="29">
        <f>C25+C20</f>
        <v>33678.94</v>
      </c>
      <c r="D14" s="29">
        <f t="shared" ref="D14:R14" si="2">D25+D20</f>
        <v>16506.400000000001</v>
      </c>
      <c r="E14" s="29">
        <f t="shared" si="2"/>
        <v>82474.7</v>
      </c>
      <c r="F14" s="29">
        <f t="shared" si="2"/>
        <v>113345.22</v>
      </c>
      <c r="G14" s="29">
        <f t="shared" si="2"/>
        <v>39993.599999999999</v>
      </c>
      <c r="H14" s="29">
        <f t="shared" si="2"/>
        <v>141441.79999999999</v>
      </c>
      <c r="I14" s="29">
        <f t="shared" si="2"/>
        <v>50444.7</v>
      </c>
      <c r="J14" s="29">
        <f t="shared" si="2"/>
        <v>0</v>
      </c>
      <c r="K14" s="29">
        <f t="shared" si="2"/>
        <v>192000</v>
      </c>
      <c r="L14" s="29">
        <f t="shared" si="2"/>
        <v>97517.7</v>
      </c>
      <c r="M14" s="29">
        <f t="shared" si="2"/>
        <v>67127.145716977626</v>
      </c>
      <c r="N14" s="29">
        <f t="shared" si="2"/>
        <v>77906.600810548931</v>
      </c>
      <c r="O14" s="29">
        <f t="shared" si="2"/>
        <v>87127.145716977626</v>
      </c>
      <c r="P14" s="29">
        <f t="shared" si="2"/>
        <v>77906.600810548931</v>
      </c>
      <c r="Q14" s="29">
        <f t="shared" si="2"/>
        <v>271556.79971092916</v>
      </c>
      <c r="R14" s="29">
        <f t="shared" si="2"/>
        <v>179914.53952054962</v>
      </c>
      <c r="T14" s="15"/>
    </row>
    <row r="15" spans="2:20" s="5" customFormat="1">
      <c r="B15" s="8" t="s">
        <v>0</v>
      </c>
      <c r="C15" s="29">
        <f>C21+C26</f>
        <v>102321.57523206776</v>
      </c>
      <c r="D15" s="29">
        <f t="shared" ref="D15:R15" si="3">D21+D26</f>
        <v>112264.74514020664</v>
      </c>
      <c r="E15" s="29">
        <f t="shared" si="3"/>
        <v>125925.06954850029</v>
      </c>
      <c r="F15" s="29">
        <f t="shared" si="3"/>
        <v>136115.49774158985</v>
      </c>
      <c r="G15" s="29">
        <f t="shared" si="3"/>
        <v>130551.33632899376</v>
      </c>
      <c r="H15" s="29">
        <f t="shared" si="3"/>
        <v>121915.21349404378</v>
      </c>
      <c r="I15" s="29">
        <f t="shared" si="3"/>
        <v>112390.87610259376</v>
      </c>
      <c r="J15" s="29">
        <f t="shared" si="3"/>
        <v>109259.02030089377</v>
      </c>
      <c r="K15" s="29">
        <f t="shared" si="3"/>
        <v>96790.821670773759</v>
      </c>
      <c r="L15" s="29">
        <f t="shared" si="3"/>
        <v>79044.92365055377</v>
      </c>
      <c r="M15" s="29">
        <f t="shared" si="3"/>
        <v>73934.361027943771</v>
      </c>
      <c r="N15" s="29">
        <f t="shared" si="3"/>
        <v>67452.247473596479</v>
      </c>
      <c r="O15" s="29">
        <f t="shared" si="3"/>
        <v>59922.666735449478</v>
      </c>
      <c r="P15" s="29">
        <f t="shared" si="3"/>
        <v>42838.662376200722</v>
      </c>
      <c r="Q15" s="29">
        <f t="shared" si="3"/>
        <v>24118.741877572505</v>
      </c>
      <c r="R15" s="29">
        <f t="shared" si="3"/>
        <v>9162.5361936190293</v>
      </c>
      <c r="T15" s="15"/>
    </row>
    <row r="16" spans="2:20" s="5" customFormat="1">
      <c r="B16" s="8" t="s">
        <v>9</v>
      </c>
      <c r="C16" s="29">
        <f>C29</f>
        <v>51958.38</v>
      </c>
      <c r="D16" s="29">
        <f t="shared" ref="D16:R16" si="4">D29</f>
        <v>56738.551200000002</v>
      </c>
      <c r="E16" s="29">
        <f t="shared" si="4"/>
        <v>61958.497799999997</v>
      </c>
      <c r="F16" s="29">
        <f t="shared" si="4"/>
        <v>67658.679599999989</v>
      </c>
      <c r="G16" s="29">
        <f t="shared" si="4"/>
        <v>13215.393902739726</v>
      </c>
      <c r="H16" s="29">
        <f t="shared" si="4"/>
        <v>13671.7785</v>
      </c>
      <c r="I16" s="29">
        <f t="shared" si="4"/>
        <v>13702.934057534245</v>
      </c>
      <c r="J16" s="29">
        <f t="shared" si="4"/>
        <v>13670.408636986302</v>
      </c>
      <c r="K16" s="29">
        <f t="shared" si="4"/>
        <v>13662.721984246578</v>
      </c>
      <c r="L16" s="29">
        <f t="shared" si="4"/>
        <v>13665.477130136989</v>
      </c>
      <c r="M16" s="29">
        <f t="shared" si="4"/>
        <v>13705.648358904115</v>
      </c>
      <c r="N16" s="29">
        <f t="shared" si="4"/>
        <v>13669.305593835617</v>
      </c>
      <c r="O16" s="29">
        <f t="shared" si="4"/>
        <v>13665.477130136987</v>
      </c>
      <c r="P16" s="29">
        <f t="shared" si="4"/>
        <v>13661.352121232878</v>
      </c>
      <c r="Q16" s="29">
        <f t="shared" si="4"/>
        <v>13709.235427397261</v>
      </c>
      <c r="R16" s="29">
        <f t="shared" si="4"/>
        <v>13088.901787671231</v>
      </c>
      <c r="T16" s="15"/>
    </row>
    <row r="17" spans="2:25" s="5" customFormat="1">
      <c r="B17" s="8" t="s">
        <v>3</v>
      </c>
      <c r="C17" s="29">
        <f t="shared" ref="C17" si="5">C22+C27</f>
        <v>94.556465117553842</v>
      </c>
      <c r="D17" s="29">
        <f t="shared" ref="D17:R17" si="6">D22+D27</f>
        <v>67.138284218497887</v>
      </c>
      <c r="E17" s="29">
        <f t="shared" si="6"/>
        <v>128.05497985371511</v>
      </c>
      <c r="F17" s="29">
        <f t="shared" si="6"/>
        <v>130.87861637129487</v>
      </c>
      <c r="G17" s="29">
        <f t="shared" si="6"/>
        <v>85.272468164946886</v>
      </c>
      <c r="H17" s="29">
        <f t="shared" si="6"/>
        <v>131.67850674794687</v>
      </c>
      <c r="I17" s="29">
        <f t="shared" si="6"/>
        <v>81.417788051946886</v>
      </c>
      <c r="J17" s="29">
        <f t="shared" si="6"/>
        <v>54.629510150946871</v>
      </c>
      <c r="K17" s="29">
        <f t="shared" si="6"/>
        <v>144.39541083694684</v>
      </c>
      <c r="L17" s="29">
        <f t="shared" si="6"/>
        <v>88.281311825946887</v>
      </c>
      <c r="M17" s="29">
        <f t="shared" si="6"/>
        <v>70.530753371435694</v>
      </c>
      <c r="N17" s="29">
        <f t="shared" si="6"/>
        <v>72.679424142072705</v>
      </c>
      <c r="O17" s="29">
        <f t="shared" si="6"/>
        <v>73.524906226213531</v>
      </c>
      <c r="P17" s="29">
        <f t="shared" si="6"/>
        <v>60.372631593374834</v>
      </c>
      <c r="Q17" s="29">
        <f t="shared" si="6"/>
        <v>147.83777079386581</v>
      </c>
      <c r="R17" s="29">
        <f t="shared" si="6"/>
        <v>94.538537857084322</v>
      </c>
      <c r="T17" s="15"/>
    </row>
    <row r="18" spans="2:25" s="5" customFormat="1"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6"/>
      <c r="T18" s="15"/>
    </row>
    <row r="19" spans="2:25" s="5" customFormat="1">
      <c r="B19" s="6" t="s">
        <v>10</v>
      </c>
      <c r="C19" s="23">
        <f>C20+C21+C22</f>
        <v>126648.068027566</v>
      </c>
      <c r="D19" s="23">
        <f t="shared" ref="D19:M19" si="7">D20+D21+D22</f>
        <v>106250.78109343737</v>
      </c>
      <c r="E19" s="23">
        <f t="shared" si="7"/>
        <v>169690.07792220503</v>
      </c>
      <c r="F19" s="23">
        <f t="shared" si="7"/>
        <v>193029.53016172303</v>
      </c>
      <c r="G19" s="23">
        <f t="shared" si="7"/>
        <v>107230.684200927</v>
      </c>
      <c r="H19" s="23">
        <f t="shared" si="7"/>
        <v>200089.16740455999</v>
      </c>
      <c r="I19" s="23">
        <f t="shared" si="7"/>
        <v>99517.469294413982</v>
      </c>
      <c r="J19" s="23">
        <f t="shared" si="7"/>
        <v>45914.125214813001</v>
      </c>
      <c r="K19" s="23">
        <f t="shared" si="7"/>
        <v>225535.692485379</v>
      </c>
      <c r="L19" s="23">
        <f t="shared" si="7"/>
        <v>113251.38036614801</v>
      </c>
      <c r="M19" s="23">
        <f t="shared" si="7"/>
        <v>10571.803612225</v>
      </c>
      <c r="N19" s="23">
        <f>N20+N21+N22</f>
        <v>10555.154689875</v>
      </c>
      <c r="O19" s="23">
        <f>O20+O21+O22</f>
        <v>30565.154689874998</v>
      </c>
      <c r="P19" s="23">
        <f>P20+P21+P22</f>
        <v>8454.1046898749992</v>
      </c>
      <c r="Q19" s="23">
        <f>Q20+Q21+Q22</f>
        <v>108641.51754073401</v>
      </c>
      <c r="R19" s="23">
        <f t="shared" ref="R19" si="8">R20+R21+R22</f>
        <v>0</v>
      </c>
      <c r="S19" s="11"/>
      <c r="T19" s="15"/>
    </row>
    <row r="20" spans="2:25">
      <c r="B20" s="7" t="s">
        <v>7</v>
      </c>
      <c r="C20" s="24">
        <v>33678.94</v>
      </c>
      <c r="D20" s="24">
        <v>16506.400000000001</v>
      </c>
      <c r="E20" s="24">
        <v>82474.7</v>
      </c>
      <c r="F20" s="24">
        <v>113345.22</v>
      </c>
      <c r="G20" s="24">
        <v>39993.599999999999</v>
      </c>
      <c r="H20" s="24">
        <v>141441.79999999999</v>
      </c>
      <c r="I20" s="24">
        <v>50444.7</v>
      </c>
      <c r="J20" s="24">
        <v>0</v>
      </c>
      <c r="K20" s="24">
        <v>192000</v>
      </c>
      <c r="L20" s="24">
        <v>97517.7</v>
      </c>
      <c r="M20" s="24">
        <v>0</v>
      </c>
      <c r="N20" s="24">
        <v>0</v>
      </c>
      <c r="O20" s="24">
        <v>20000</v>
      </c>
      <c r="P20" s="24">
        <v>0</v>
      </c>
      <c r="Q20" s="24">
        <v>102125.8</v>
      </c>
      <c r="R20" s="24"/>
      <c r="S20" s="28"/>
      <c r="T20" s="15"/>
    </row>
    <row r="21" spans="2:25">
      <c r="B21" s="7" t="s">
        <v>8</v>
      </c>
      <c r="C21" s="24">
        <v>92887.337208960002</v>
      </c>
      <c r="D21" s="24">
        <v>89688.530916330797</v>
      </c>
      <c r="E21" s="24">
        <v>87106.732111070014</v>
      </c>
      <c r="F21" s="24">
        <v>79581.698445000002</v>
      </c>
      <c r="G21" s="24">
        <v>67183.495653099992</v>
      </c>
      <c r="H21" s="24">
        <v>58547.372818150012</v>
      </c>
      <c r="I21" s="24">
        <v>49023.035426699986</v>
      </c>
      <c r="J21" s="24">
        <v>45891.179624999997</v>
      </c>
      <c r="K21" s="24">
        <v>33422.980994879996</v>
      </c>
      <c r="L21" s="24">
        <v>15677.082974660001</v>
      </c>
      <c r="M21" s="24">
        <v>10566.52035205</v>
      </c>
      <c r="N21" s="24">
        <v>10549.87975</v>
      </c>
      <c r="O21" s="24">
        <v>10549.87975</v>
      </c>
      <c r="P21" s="24">
        <v>8449.8797500000001</v>
      </c>
      <c r="Q21" s="24">
        <v>6461.4239287700002</v>
      </c>
      <c r="R21" s="24"/>
      <c r="S21" s="28"/>
      <c r="T21" s="15"/>
    </row>
    <row r="22" spans="2:25" s="12" customFormat="1">
      <c r="B22" s="7" t="s">
        <v>1</v>
      </c>
      <c r="C22" s="24">
        <v>81.790818605999959</v>
      </c>
      <c r="D22" s="24">
        <v>55.850177106559961</v>
      </c>
      <c r="E22" s="24">
        <v>108.64581113499996</v>
      </c>
      <c r="F22" s="24">
        <v>102.61171672299994</v>
      </c>
      <c r="G22" s="24">
        <v>53.588547827000006</v>
      </c>
      <c r="H22" s="24">
        <v>99.994586409999982</v>
      </c>
      <c r="I22" s="24">
        <v>49.733867714000006</v>
      </c>
      <c r="J22" s="24">
        <v>22.945589812999991</v>
      </c>
      <c r="K22" s="24">
        <v>112.71149049899996</v>
      </c>
      <c r="L22" s="24">
        <v>56.597391488000007</v>
      </c>
      <c r="M22" s="24">
        <v>5.2832601749999997</v>
      </c>
      <c r="N22" s="24">
        <v>5.2749398749999994</v>
      </c>
      <c r="O22" s="24">
        <v>15.274939874999999</v>
      </c>
      <c r="P22" s="24">
        <v>4.2249398749999987</v>
      </c>
      <c r="Q22" s="24">
        <v>54.293611964</v>
      </c>
      <c r="R22" s="24"/>
      <c r="S22" s="28"/>
      <c r="T22" s="15"/>
      <c r="X22" s="27"/>
    </row>
    <row r="23" spans="2:25" s="12" customFormat="1" ht="12" customHeight="1">
      <c r="B23" s="7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8"/>
      <c r="T23" s="15"/>
      <c r="X23" s="27"/>
    </row>
    <row r="24" spans="2:25" s="12" customFormat="1" ht="17.25">
      <c r="B24" s="6" t="s">
        <v>11</v>
      </c>
      <c r="C24" s="23">
        <f t="shared" ref="C24:P24" si="9">C25+C26+C27</f>
        <v>9447.003669619311</v>
      </c>
      <c r="D24" s="23">
        <f t="shared" si="9"/>
        <v>22587.502330987772</v>
      </c>
      <c r="E24" s="23">
        <f t="shared" si="9"/>
        <v>38837.746606148998</v>
      </c>
      <c r="F24" s="23">
        <f t="shared" si="9"/>
        <v>56562.066196238156</v>
      </c>
      <c r="G24" s="23">
        <f t="shared" si="9"/>
        <v>63399.52459623172</v>
      </c>
      <c r="H24" s="23">
        <f t="shared" si="9"/>
        <v>63399.52459623172</v>
      </c>
      <c r="I24" s="23">
        <f t="shared" si="9"/>
        <v>63399.52459623172</v>
      </c>
      <c r="J24" s="23">
        <f t="shared" si="9"/>
        <v>63399.52459623172</v>
      </c>
      <c r="K24" s="23">
        <f t="shared" si="9"/>
        <v>63399.52459623172</v>
      </c>
      <c r="L24" s="23">
        <f t="shared" si="9"/>
        <v>63399.52459623172</v>
      </c>
      <c r="M24" s="23">
        <f t="shared" si="9"/>
        <v>130560.23388606783</v>
      </c>
      <c r="N24" s="23">
        <f t="shared" si="9"/>
        <v>134876.37301841247</v>
      </c>
      <c r="O24" s="23">
        <f t="shared" si="9"/>
        <v>116558.18266877832</v>
      </c>
      <c r="P24" s="23">
        <f t="shared" si="9"/>
        <v>112351.53112846804</v>
      </c>
      <c r="Q24" s="23">
        <f t="shared" ref="Q24:R24" si="10">Q25+Q26+Q27</f>
        <v>187181.86181856153</v>
      </c>
      <c r="R24" s="23">
        <f t="shared" si="10"/>
        <v>189171.61425202573</v>
      </c>
      <c r="S24" s="28"/>
      <c r="T24" s="15"/>
    </row>
    <row r="25" spans="2:25" s="12" customFormat="1">
      <c r="B25" s="7" t="s">
        <v>7</v>
      </c>
      <c r="C25" s="24"/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67127.145716977626</v>
      </c>
      <c r="N25" s="24">
        <v>77906.600810548931</v>
      </c>
      <c r="O25" s="24">
        <v>67127.145716977626</v>
      </c>
      <c r="P25" s="24">
        <v>77906.600810548931</v>
      </c>
      <c r="Q25" s="24">
        <v>169430.99971092914</v>
      </c>
      <c r="R25" s="24">
        <v>179914.53952054962</v>
      </c>
      <c r="S25" s="28"/>
      <c r="T25" s="15"/>
      <c r="X25" s="27"/>
      <c r="Y25" s="27"/>
    </row>
    <row r="26" spans="2:25" s="12" customFormat="1">
      <c r="B26" s="7" t="s">
        <v>0</v>
      </c>
      <c r="C26" s="24">
        <v>9434.2380231077568</v>
      </c>
      <c r="D26" s="24">
        <v>22576.214223875835</v>
      </c>
      <c r="E26" s="24">
        <v>38818.33743743028</v>
      </c>
      <c r="F26" s="24">
        <v>56533.799296589859</v>
      </c>
      <c r="G26" s="24">
        <v>63367.840675893771</v>
      </c>
      <c r="H26" s="24">
        <v>63367.840675893771</v>
      </c>
      <c r="I26" s="24">
        <v>63367.840675893771</v>
      </c>
      <c r="J26" s="24">
        <v>63367.840675893771</v>
      </c>
      <c r="K26" s="24">
        <v>63367.840675893771</v>
      </c>
      <c r="L26" s="24">
        <v>63367.840675893771</v>
      </c>
      <c r="M26" s="24">
        <v>63367.840675893771</v>
      </c>
      <c r="N26" s="24">
        <v>56902.367723596471</v>
      </c>
      <c r="O26" s="24">
        <v>49372.786985449478</v>
      </c>
      <c r="P26" s="24">
        <v>34388.782626200722</v>
      </c>
      <c r="Q26" s="24">
        <v>17657.317948802505</v>
      </c>
      <c r="R26" s="24">
        <v>9162.5361936190293</v>
      </c>
      <c r="S26" s="28"/>
      <c r="T26" s="15"/>
      <c r="X26" s="27"/>
    </row>
    <row r="27" spans="2:25" s="12" customFormat="1">
      <c r="B27" s="7" t="s">
        <v>1</v>
      </c>
      <c r="C27" s="24">
        <v>12.76564651155388</v>
      </c>
      <c r="D27" s="24">
        <v>11.288107111937919</v>
      </c>
      <c r="E27" s="24">
        <v>19.409168718715144</v>
      </c>
      <c r="F27" s="24">
        <v>28.266899648294935</v>
      </c>
      <c r="G27" s="24">
        <v>31.683920337946883</v>
      </c>
      <c r="H27" s="24">
        <v>31.683920337946883</v>
      </c>
      <c r="I27" s="24">
        <v>31.683920337946883</v>
      </c>
      <c r="J27" s="24">
        <v>31.683920337946883</v>
      </c>
      <c r="K27" s="24">
        <v>31.683920337946883</v>
      </c>
      <c r="L27" s="24">
        <v>31.683920337946883</v>
      </c>
      <c r="M27" s="24">
        <v>65.247493196435698</v>
      </c>
      <c r="N27" s="24">
        <v>67.404484267072704</v>
      </c>
      <c r="O27" s="24">
        <v>58.249966351213537</v>
      </c>
      <c r="P27" s="24">
        <v>56.147691718374837</v>
      </c>
      <c r="Q27" s="24">
        <v>93.544158829865808</v>
      </c>
      <c r="R27" s="24">
        <v>94.538537857084322</v>
      </c>
      <c r="S27" s="28"/>
      <c r="T27" s="15"/>
      <c r="X27" s="27"/>
    </row>
    <row r="28" spans="2:25" s="12" customFormat="1">
      <c r="B28" s="7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7"/>
      <c r="T28" s="15"/>
      <c r="X28" s="27"/>
    </row>
    <row r="29" spans="2:25" s="12" customFormat="1" ht="17.25">
      <c r="B29" s="6" t="s">
        <v>12</v>
      </c>
      <c r="C29" s="23">
        <f>SUM(C30:C31)</f>
        <v>51958.38</v>
      </c>
      <c r="D29" s="23">
        <f t="shared" ref="D29:R29" si="11">SUM(D30:D31)</f>
        <v>56738.551200000002</v>
      </c>
      <c r="E29" s="23">
        <f t="shared" si="11"/>
        <v>61958.497799999997</v>
      </c>
      <c r="F29" s="23">
        <f t="shared" si="11"/>
        <v>67658.679599999989</v>
      </c>
      <c r="G29" s="23">
        <f t="shared" si="11"/>
        <v>13215.393902739726</v>
      </c>
      <c r="H29" s="23">
        <f t="shared" si="11"/>
        <v>13671.7785</v>
      </c>
      <c r="I29" s="23">
        <f t="shared" si="11"/>
        <v>13702.934057534245</v>
      </c>
      <c r="J29" s="23">
        <f t="shared" si="11"/>
        <v>13670.408636986302</v>
      </c>
      <c r="K29" s="23">
        <f t="shared" si="11"/>
        <v>13662.721984246578</v>
      </c>
      <c r="L29" s="23">
        <f t="shared" si="11"/>
        <v>13665.477130136989</v>
      </c>
      <c r="M29" s="23">
        <f t="shared" si="11"/>
        <v>13705.648358904115</v>
      </c>
      <c r="N29" s="23">
        <f t="shared" si="11"/>
        <v>13669.305593835617</v>
      </c>
      <c r="O29" s="23">
        <f t="shared" si="11"/>
        <v>13665.477130136987</v>
      </c>
      <c r="P29" s="23">
        <f t="shared" si="11"/>
        <v>13661.352121232878</v>
      </c>
      <c r="Q29" s="23">
        <f t="shared" si="11"/>
        <v>13709.235427397261</v>
      </c>
      <c r="R29" s="23">
        <f t="shared" si="11"/>
        <v>13088.901787671231</v>
      </c>
      <c r="S29" s="27"/>
      <c r="T29" s="15"/>
    </row>
    <row r="30" spans="2:25" s="12" customFormat="1">
      <c r="B30" s="7" t="s">
        <v>18</v>
      </c>
      <c r="C30" s="25">
        <v>38292.902869863014</v>
      </c>
      <c r="D30" s="25">
        <v>43066.772700000001</v>
      </c>
      <c r="E30" s="25">
        <v>48256.248673966293</v>
      </c>
      <c r="F30" s="25">
        <v>54004.476191095877</v>
      </c>
      <c r="G30" s="31"/>
      <c r="H30" s="25"/>
      <c r="I30" s="25"/>
      <c r="J30" s="25"/>
      <c r="K30" s="25"/>
      <c r="L30" s="25"/>
      <c r="M30" s="25"/>
      <c r="N30" s="25"/>
      <c r="O30" s="25"/>
      <c r="P30" s="25">
        <v>0</v>
      </c>
      <c r="Q30" s="25"/>
      <c r="R30" s="25"/>
      <c r="S30" s="30"/>
      <c r="T30" s="15"/>
    </row>
    <row r="31" spans="2:25" s="12" customFormat="1">
      <c r="B31" s="7" t="s">
        <v>17</v>
      </c>
      <c r="C31" s="25">
        <v>13665.477130136986</v>
      </c>
      <c r="D31" s="25">
        <v>13671.7785</v>
      </c>
      <c r="E31" s="25">
        <v>13702.249126033701</v>
      </c>
      <c r="F31" s="25">
        <v>13654.203408904112</v>
      </c>
      <c r="G31" s="25">
        <v>13215.393902739726</v>
      </c>
      <c r="H31" s="25">
        <v>13671.7785</v>
      </c>
      <c r="I31" s="25">
        <v>13702.934057534245</v>
      </c>
      <c r="J31" s="25">
        <v>13670.408636986302</v>
      </c>
      <c r="K31" s="25">
        <v>13662.721984246578</v>
      </c>
      <c r="L31" s="25">
        <v>13665.477130136989</v>
      </c>
      <c r="M31" s="25">
        <v>13705.648358904115</v>
      </c>
      <c r="N31" s="25">
        <v>13669.305593835617</v>
      </c>
      <c r="O31" s="25">
        <v>13665.477130136987</v>
      </c>
      <c r="P31" s="25">
        <v>13661.352121232878</v>
      </c>
      <c r="Q31" s="25">
        <v>13709.235427397261</v>
      </c>
      <c r="R31" s="25">
        <v>13088.901787671231</v>
      </c>
      <c r="S31" s="30"/>
      <c r="T31" s="15"/>
    </row>
    <row r="32" spans="2:25" ht="15.75" thickBot="1"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2:18">
      <c r="D33" s="35"/>
      <c r="E33" s="35"/>
      <c r="F33" s="35"/>
      <c r="N33" s="16"/>
      <c r="O33" s="16"/>
      <c r="P33" s="16"/>
      <c r="Q33" s="16"/>
      <c r="R33" s="16"/>
    </row>
    <row r="34" spans="2:18">
      <c r="B34" s="17" t="s">
        <v>2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9"/>
      <c r="O34" s="19"/>
      <c r="P34" s="19"/>
    </row>
    <row r="35" spans="2:18" ht="14.25" customHeight="1">
      <c r="B35" s="32" t="s">
        <v>14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</row>
    <row r="36" spans="2:18">
      <c r="B36" s="32" t="s">
        <v>15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2:18">
      <c r="B37" s="32" t="s">
        <v>16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</row>
    <row r="38" spans="2:18" ht="15" customHeight="1">
      <c r="B38" s="32" t="s">
        <v>13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</sheetData>
  <mergeCells count="8">
    <mergeCell ref="B37:R37"/>
    <mergeCell ref="B38:N38"/>
    <mergeCell ref="B6:M6"/>
    <mergeCell ref="B36:P36"/>
    <mergeCell ref="B35:P35"/>
    <mergeCell ref="B7:R7"/>
    <mergeCell ref="B8:R8"/>
    <mergeCell ref="B9:R9"/>
  </mergeCells>
  <printOptions horizontalCentered="1"/>
  <pageMargins left="0" right="0" top="0.19685039370078741" bottom="0.19685039370078741" header="0.19685039370078741" footer="0.19685039370078741"/>
  <pageSetup scale="5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Deuda Interna 2026-2041</vt:lpstr>
    </vt:vector>
  </TitlesOfParts>
  <Company>secretaría de estado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rodrigueza</dc:creator>
  <cp:lastModifiedBy>Enriquillo Manuel Duvergé García</cp:lastModifiedBy>
  <cp:lastPrinted>2011-08-19T19:26:12Z</cp:lastPrinted>
  <dcterms:created xsi:type="dcterms:W3CDTF">2008-03-05T15:07:09Z</dcterms:created>
  <dcterms:modified xsi:type="dcterms:W3CDTF">2026-02-10T14:53:11Z</dcterms:modified>
</cp:coreProperties>
</file>